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85" windowWidth="18195" windowHeight="10620" activeTab="1"/>
  </bookViews>
  <sheets>
    <sheet name="Instructions" sheetId="4" r:id="rId1"/>
    <sheet name="Modèle – Augmentation salariale" sheetId="3" r:id="rId2"/>
  </sheets>
  <definedNames>
    <definedName name="_xlnm._FilterDatabase" localSheetId="1" hidden="1">'Modèle – Augmentation salariale'!$D$36:$T$36</definedName>
    <definedName name="_xlnm.Print_Area" localSheetId="1">'Modèle – Augmentation salariale'!$B$2:$V$144</definedName>
  </definedNames>
  <calcPr calcId="145621"/>
</workbook>
</file>

<file path=xl/calcChain.xml><?xml version="1.0" encoding="utf-8"?>
<calcChain xmlns="http://schemas.openxmlformats.org/spreadsheetml/2006/main">
  <c r="H38" i="3" l="1"/>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37" i="3"/>
  <c r="G159" i="4" l="1"/>
  <c r="G161" i="4" s="1"/>
  <c r="E176" i="4"/>
  <c r="E175" i="4"/>
  <c r="E174" i="4"/>
  <c r="E173" i="4"/>
  <c r="E172" i="4"/>
  <c r="E171" i="4"/>
  <c r="E170" i="4"/>
  <c r="E169" i="4"/>
  <c r="N159" i="4" s="1"/>
  <c r="E168" i="4"/>
  <c r="E167" i="4"/>
  <c r="N161" i="4" l="1"/>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K25" i="3"/>
  <c r="K26" i="3" l="1"/>
  <c r="N37" i="3" l="1"/>
  <c r="N38" i="3"/>
  <c r="N39" i="3"/>
  <c r="N40" i="3"/>
  <c r="N41" i="3"/>
  <c r="N42" i="3"/>
  <c r="A42" i="3" l="1"/>
  <c r="F149" i="3" l="1"/>
  <c r="F150" i="3"/>
  <c r="J27" i="3" s="1"/>
  <c r="F151" i="3"/>
  <c r="F152" i="3"/>
  <c r="F153" i="3"/>
  <c r="F154" i="3"/>
  <c r="F155" i="3"/>
  <c r="F156" i="3"/>
  <c r="F157" i="3"/>
  <c r="F148" i="3"/>
  <c r="S39" i="3" l="1"/>
  <c r="S41" i="3"/>
  <c r="S40" i="3"/>
  <c r="R39" i="3"/>
  <c r="R38" i="3"/>
  <c r="R40" i="3"/>
  <c r="R42" i="3"/>
  <c r="S37" i="3"/>
  <c r="S38" i="3"/>
  <c r="S42" i="3"/>
  <c r="R41" i="3"/>
  <c r="R37" i="3"/>
  <c r="O40" i="3"/>
  <c r="O41"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A41"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M90" i="3"/>
  <c r="M88" i="3"/>
  <c r="M87" i="3"/>
  <c r="A40" i="3"/>
  <c r="A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39" i="3"/>
  <c r="M91" i="3"/>
  <c r="M92" i="3"/>
  <c r="M93" i="3"/>
  <c r="M94" i="3"/>
  <c r="M95" i="3"/>
  <c r="M96" i="3"/>
  <c r="M97" i="3"/>
  <c r="M98" i="3"/>
  <c r="M99" i="3"/>
  <c r="M100" i="3"/>
  <c r="M101" i="3"/>
  <c r="M102" i="3"/>
  <c r="M103" i="3"/>
  <c r="M104" i="3"/>
  <c r="M105" i="3"/>
  <c r="M106" i="3"/>
  <c r="M107" i="3"/>
  <c r="M108" i="3"/>
  <c r="M109" i="3"/>
  <c r="M110" i="3"/>
  <c r="M111" i="3"/>
  <c r="M112" i="3"/>
  <c r="M113" i="3"/>
  <c r="M114" i="3"/>
  <c r="C37" i="3"/>
  <c r="R58" i="3" l="1"/>
  <c r="S58" i="3"/>
  <c r="S50" i="3"/>
  <c r="R50" i="3"/>
  <c r="S56" i="3"/>
  <c r="R56" i="3"/>
  <c r="S52" i="3"/>
  <c r="R52" i="3"/>
  <c r="S48" i="3"/>
  <c r="R48" i="3"/>
  <c r="S44" i="3"/>
  <c r="R44" i="3"/>
  <c r="S59" i="3"/>
  <c r="R59" i="3"/>
  <c r="S55" i="3"/>
  <c r="R55" i="3"/>
  <c r="S51" i="3"/>
  <c r="R51" i="3"/>
  <c r="S47" i="3"/>
  <c r="R47" i="3"/>
  <c r="S43" i="3"/>
  <c r="R43" i="3"/>
  <c r="R54" i="3"/>
  <c r="S54" i="3"/>
  <c r="S46" i="3"/>
  <c r="R46" i="3"/>
  <c r="S57" i="3"/>
  <c r="R57" i="3"/>
  <c r="S53" i="3"/>
  <c r="R53" i="3"/>
  <c r="S49" i="3"/>
  <c r="R49" i="3"/>
  <c r="S45" i="3"/>
  <c r="R45" i="3"/>
  <c r="T39" i="3"/>
  <c r="P39" i="3"/>
  <c r="Q39" i="3" s="1"/>
  <c r="T41" i="3"/>
  <c r="P41" i="3"/>
  <c r="Q41" i="3" s="1"/>
  <c r="P42" i="3"/>
  <c r="Q42" i="3" s="1"/>
  <c r="T42" i="3"/>
  <c r="P40" i="3"/>
  <c r="Q40" i="3" s="1"/>
  <c r="T40" i="3"/>
  <c r="P38" i="3"/>
  <c r="Q38" i="3" s="1"/>
  <c r="T38" i="3"/>
  <c r="R60" i="3"/>
  <c r="S60" i="3"/>
  <c r="S108" i="3"/>
  <c r="R108" i="3"/>
  <c r="R100" i="3"/>
  <c r="S100" i="3"/>
  <c r="S92" i="3"/>
  <c r="R92" i="3"/>
  <c r="R84" i="3"/>
  <c r="S84" i="3"/>
  <c r="S76" i="3"/>
  <c r="R76" i="3"/>
  <c r="R72" i="3"/>
  <c r="S72" i="3"/>
  <c r="R68" i="3"/>
  <c r="S68" i="3"/>
  <c r="R64" i="3"/>
  <c r="S64" i="3"/>
  <c r="S107" i="3"/>
  <c r="R107" i="3"/>
  <c r="R103" i="3"/>
  <c r="S103" i="3"/>
  <c r="S99" i="3"/>
  <c r="R99" i="3"/>
  <c r="R95" i="3"/>
  <c r="S95" i="3"/>
  <c r="S91" i="3"/>
  <c r="R91" i="3"/>
  <c r="R87" i="3"/>
  <c r="S87" i="3"/>
  <c r="S83" i="3"/>
  <c r="R83" i="3"/>
  <c r="R79" i="3"/>
  <c r="S79" i="3"/>
  <c r="S75" i="3"/>
  <c r="R75" i="3"/>
  <c r="R71" i="3"/>
  <c r="S71" i="3"/>
  <c r="S67" i="3"/>
  <c r="R67" i="3"/>
  <c r="R63" i="3"/>
  <c r="S63" i="3"/>
  <c r="S114" i="3"/>
  <c r="R114" i="3"/>
  <c r="R110" i="3"/>
  <c r="S110" i="3"/>
  <c r="R106" i="3"/>
  <c r="S106" i="3"/>
  <c r="R102" i="3"/>
  <c r="S102" i="3"/>
  <c r="S98" i="3"/>
  <c r="R98" i="3"/>
  <c r="R94" i="3"/>
  <c r="S94" i="3"/>
  <c r="S90" i="3"/>
  <c r="R90" i="3"/>
  <c r="R86" i="3"/>
  <c r="S86" i="3"/>
  <c r="S82" i="3"/>
  <c r="R82" i="3"/>
  <c r="R78" i="3"/>
  <c r="S78" i="3"/>
  <c r="R74" i="3"/>
  <c r="S74" i="3"/>
  <c r="R70" i="3"/>
  <c r="S70" i="3"/>
  <c r="S66" i="3"/>
  <c r="R66" i="3"/>
  <c r="R62" i="3"/>
  <c r="S62" i="3"/>
  <c r="R112" i="3"/>
  <c r="S112" i="3"/>
  <c r="R104" i="3"/>
  <c r="S104" i="3"/>
  <c r="R96" i="3"/>
  <c r="S96" i="3"/>
  <c r="R88" i="3"/>
  <c r="S88" i="3"/>
  <c r="R80" i="3"/>
  <c r="S80" i="3"/>
  <c r="R111" i="3"/>
  <c r="S111" i="3"/>
  <c r="R113" i="3"/>
  <c r="S113" i="3"/>
  <c r="S109" i="3"/>
  <c r="R109" i="3"/>
  <c r="R105" i="3"/>
  <c r="S105" i="3"/>
  <c r="S101" i="3"/>
  <c r="R101" i="3"/>
  <c r="R97" i="3"/>
  <c r="S97" i="3"/>
  <c r="S93" i="3"/>
  <c r="R93" i="3"/>
  <c r="R89" i="3"/>
  <c r="S89" i="3"/>
  <c r="S85" i="3"/>
  <c r="R85" i="3"/>
  <c r="R81" i="3"/>
  <c r="S81" i="3"/>
  <c r="S77" i="3"/>
  <c r="R77" i="3"/>
  <c r="R73" i="3"/>
  <c r="S73" i="3"/>
  <c r="R69" i="3"/>
  <c r="S69" i="3"/>
  <c r="R65" i="3"/>
  <c r="S65" i="3"/>
  <c r="R61" i="3"/>
  <c r="S61" i="3"/>
  <c r="P37" i="3"/>
  <c r="O114" i="3"/>
  <c r="O112" i="3"/>
  <c r="O110" i="3"/>
  <c r="O108" i="3"/>
  <c r="O104" i="3"/>
  <c r="O100" i="3"/>
  <c r="O96" i="3"/>
  <c r="O88" i="3"/>
  <c r="O84" i="3"/>
  <c r="O80" i="3"/>
  <c r="O76" i="3"/>
  <c r="O72" i="3"/>
  <c r="O64" i="3"/>
  <c r="O56" i="3"/>
  <c r="O52" i="3"/>
  <c r="O44" i="3"/>
  <c r="O105" i="3"/>
  <c r="O99" i="3"/>
  <c r="O97" i="3"/>
  <c r="O95" i="3"/>
  <c r="O93" i="3"/>
  <c r="O91" i="3"/>
  <c r="O89" i="3"/>
  <c r="O81" i="3"/>
  <c r="O77" i="3"/>
  <c r="O69" i="3"/>
  <c r="O65" i="3"/>
  <c r="O61" i="3"/>
  <c r="O57" i="3"/>
  <c r="O53" i="3"/>
  <c r="O49" i="3"/>
  <c r="O45" i="3"/>
  <c r="T37" i="3"/>
  <c r="O113" i="3"/>
  <c r="O111" i="3"/>
  <c r="O78" i="3"/>
  <c r="O66" i="3"/>
  <c r="O58" i="3"/>
  <c r="O46" i="3"/>
  <c r="O109" i="3"/>
  <c r="O107" i="3"/>
  <c r="O54" i="3"/>
  <c r="O42" i="3"/>
  <c r="O102" i="3"/>
  <c r="O86" i="3"/>
  <c r="O74" i="3"/>
  <c r="O62" i="3"/>
  <c r="O50" i="3"/>
  <c r="O106" i="3"/>
  <c r="O103" i="3"/>
  <c r="O101" i="3"/>
  <c r="O92" i="3"/>
  <c r="O85" i="3"/>
  <c r="O82" i="3"/>
  <c r="O73" i="3"/>
  <c r="O70" i="3"/>
  <c r="O68" i="3"/>
  <c r="O60" i="3"/>
  <c r="O48" i="3"/>
  <c r="O38" i="3"/>
  <c r="O87" i="3"/>
  <c r="O71" i="3"/>
  <c r="O55" i="3"/>
  <c r="O75" i="3"/>
  <c r="O83" i="3"/>
  <c r="O67" i="3"/>
  <c r="O51" i="3"/>
  <c r="O47" i="3"/>
  <c r="O43" i="3"/>
  <c r="O59" i="3"/>
  <c r="O98" i="3"/>
  <c r="O94" i="3"/>
  <c r="O90" i="3"/>
  <c r="O79" i="3"/>
  <c r="O63" i="3"/>
  <c r="O39" i="3"/>
  <c r="M89" i="3"/>
  <c r="Q125" i="3"/>
  <c r="T49" i="3" l="1"/>
  <c r="P49" i="3"/>
  <c r="Q49" i="3" s="1"/>
  <c r="P57" i="3"/>
  <c r="Q57" i="3" s="1"/>
  <c r="T57" i="3"/>
  <c r="P47" i="3"/>
  <c r="Q47" i="3" s="1"/>
  <c r="T47" i="3"/>
  <c r="P55" i="3"/>
  <c r="Q55" i="3" s="1"/>
  <c r="T55" i="3"/>
  <c r="T44" i="3"/>
  <c r="P44" i="3"/>
  <c r="Q44" i="3" s="1"/>
  <c r="P52" i="3"/>
  <c r="Q52" i="3" s="1"/>
  <c r="T52" i="3"/>
  <c r="P50" i="3"/>
  <c r="Q50" i="3" s="1"/>
  <c r="T50" i="3"/>
  <c r="P54" i="3"/>
  <c r="Q54" i="3" s="1"/>
  <c r="T54" i="3"/>
  <c r="P45" i="3"/>
  <c r="Q45" i="3" s="1"/>
  <c r="T45" i="3"/>
  <c r="T53" i="3"/>
  <c r="P53" i="3"/>
  <c r="Q53" i="3" s="1"/>
  <c r="T46" i="3"/>
  <c r="P46" i="3"/>
  <c r="Q46" i="3" s="1"/>
  <c r="P43" i="3"/>
  <c r="Q43" i="3" s="1"/>
  <c r="T43" i="3"/>
  <c r="P51" i="3"/>
  <c r="Q51" i="3" s="1"/>
  <c r="T51" i="3"/>
  <c r="T59" i="3"/>
  <c r="P59" i="3"/>
  <c r="Q59" i="3" s="1"/>
  <c r="T48" i="3"/>
  <c r="P48" i="3"/>
  <c r="Q48" i="3" s="1"/>
  <c r="P56" i="3"/>
  <c r="Q56" i="3" s="1"/>
  <c r="T56" i="3"/>
  <c r="T58" i="3"/>
  <c r="P58" i="3"/>
  <c r="Q58" i="3" s="1"/>
  <c r="P60" i="3"/>
  <c r="Q60" i="3" s="1"/>
  <c r="T60" i="3"/>
  <c r="P90" i="3"/>
  <c r="Q90" i="3" s="1"/>
  <c r="T90" i="3"/>
  <c r="P67" i="3"/>
  <c r="Q67" i="3" s="1"/>
  <c r="T67" i="3"/>
  <c r="P83" i="3"/>
  <c r="Q83" i="3" s="1"/>
  <c r="T83" i="3"/>
  <c r="P99" i="3"/>
  <c r="Q99" i="3" s="1"/>
  <c r="T99" i="3"/>
  <c r="P76" i="3"/>
  <c r="Q76" i="3" s="1"/>
  <c r="T76" i="3"/>
  <c r="P77" i="3"/>
  <c r="Q77" i="3" s="1"/>
  <c r="T77" i="3"/>
  <c r="P85" i="3"/>
  <c r="Q85" i="3" s="1"/>
  <c r="T85" i="3"/>
  <c r="T93" i="3"/>
  <c r="P93" i="3"/>
  <c r="Q93" i="3" s="1"/>
  <c r="P101" i="3"/>
  <c r="Q101" i="3" s="1"/>
  <c r="T101" i="3"/>
  <c r="T109" i="3"/>
  <c r="U109" i="3" s="1"/>
  <c r="P109" i="3"/>
  <c r="Q109" i="3" s="1"/>
  <c r="P69" i="3"/>
  <c r="Q69" i="3" s="1"/>
  <c r="T69" i="3"/>
  <c r="P111" i="3"/>
  <c r="Q111" i="3" s="1"/>
  <c r="T111" i="3"/>
  <c r="U111" i="3" s="1"/>
  <c r="P88" i="3"/>
  <c r="Q88" i="3" s="1"/>
  <c r="T88" i="3"/>
  <c r="P104" i="3"/>
  <c r="Q104" i="3" s="1"/>
  <c r="T104" i="3"/>
  <c r="P62" i="3"/>
  <c r="Q62" i="3" s="1"/>
  <c r="T62" i="3"/>
  <c r="P70" i="3"/>
  <c r="Q70" i="3" s="1"/>
  <c r="T70" i="3"/>
  <c r="P78" i="3"/>
  <c r="Q78" i="3" s="1"/>
  <c r="T78" i="3"/>
  <c r="P86" i="3"/>
  <c r="Q86" i="3" s="1"/>
  <c r="T86" i="3"/>
  <c r="P94" i="3"/>
  <c r="Q94" i="3" s="1"/>
  <c r="T94" i="3"/>
  <c r="P102" i="3"/>
  <c r="Q102" i="3" s="1"/>
  <c r="T102" i="3"/>
  <c r="P110" i="3"/>
  <c r="Q110" i="3" s="1"/>
  <c r="T110" i="3"/>
  <c r="U110" i="3" s="1"/>
  <c r="P63" i="3"/>
  <c r="Q63" i="3" s="1"/>
  <c r="T63" i="3"/>
  <c r="P71" i="3"/>
  <c r="Q71" i="3" s="1"/>
  <c r="T71" i="3"/>
  <c r="P79" i="3"/>
  <c r="Q79" i="3" s="1"/>
  <c r="T79" i="3"/>
  <c r="P87" i="3"/>
  <c r="Q87" i="3" s="1"/>
  <c r="T87" i="3"/>
  <c r="P95" i="3"/>
  <c r="Q95" i="3" s="1"/>
  <c r="T95" i="3"/>
  <c r="P103" i="3"/>
  <c r="Q103" i="3" s="1"/>
  <c r="T103" i="3"/>
  <c r="T64" i="3"/>
  <c r="P64" i="3"/>
  <c r="Q64" i="3" s="1"/>
  <c r="P72" i="3"/>
  <c r="Q72" i="3" s="1"/>
  <c r="T72" i="3"/>
  <c r="T84" i="3"/>
  <c r="P84" i="3"/>
  <c r="Q84" i="3" s="1"/>
  <c r="P100" i="3"/>
  <c r="Q100" i="3" s="1"/>
  <c r="T100" i="3"/>
  <c r="P66" i="3"/>
  <c r="Q66" i="3" s="1"/>
  <c r="T66" i="3"/>
  <c r="P82" i="3"/>
  <c r="Q82" i="3" s="1"/>
  <c r="T82" i="3"/>
  <c r="P98" i="3"/>
  <c r="Q98" i="3" s="1"/>
  <c r="T98" i="3"/>
  <c r="P114" i="3"/>
  <c r="Q114" i="3" s="1"/>
  <c r="T114" i="3"/>
  <c r="P75" i="3"/>
  <c r="Q75" i="3" s="1"/>
  <c r="T75" i="3"/>
  <c r="P91" i="3"/>
  <c r="Q91" i="3" s="1"/>
  <c r="T91" i="3"/>
  <c r="P107" i="3"/>
  <c r="Q107" i="3" s="1"/>
  <c r="T107" i="3"/>
  <c r="P92" i="3"/>
  <c r="Q92" i="3" s="1"/>
  <c r="T92" i="3"/>
  <c r="P108" i="3"/>
  <c r="Q108" i="3" s="1"/>
  <c r="T108" i="3"/>
  <c r="U108" i="3" s="1"/>
  <c r="T65" i="3"/>
  <c r="P65" i="3"/>
  <c r="Q65" i="3" s="1"/>
  <c r="T73" i="3"/>
  <c r="P73" i="3"/>
  <c r="Q73" i="3" s="1"/>
  <c r="T81" i="3"/>
  <c r="P81" i="3"/>
  <c r="Q81" i="3" s="1"/>
  <c r="T89" i="3"/>
  <c r="P89" i="3"/>
  <c r="Q89" i="3" s="1"/>
  <c r="T97" i="3"/>
  <c r="P97" i="3"/>
  <c r="Q97" i="3" s="1"/>
  <c r="T105" i="3"/>
  <c r="P105" i="3"/>
  <c r="Q105" i="3" s="1"/>
  <c r="T113" i="3"/>
  <c r="P113" i="3"/>
  <c r="Q113" i="3" s="1"/>
  <c r="P80" i="3"/>
  <c r="Q80" i="3" s="1"/>
  <c r="T80" i="3"/>
  <c r="P96" i="3"/>
  <c r="Q96" i="3" s="1"/>
  <c r="T96" i="3"/>
  <c r="P112" i="3"/>
  <c r="Q112" i="3" s="1"/>
  <c r="T112" i="3"/>
  <c r="U112" i="3" s="1"/>
  <c r="P74" i="3"/>
  <c r="Q74" i="3" s="1"/>
  <c r="T74" i="3"/>
  <c r="P106" i="3"/>
  <c r="Q106" i="3" s="1"/>
  <c r="T106" i="3"/>
  <c r="P68" i="3"/>
  <c r="Q68" i="3" s="1"/>
  <c r="T68" i="3"/>
  <c r="T61" i="3"/>
  <c r="P61" i="3"/>
  <c r="Q61" i="3" s="1"/>
  <c r="A38" i="3"/>
  <c r="O37" i="3" l="1"/>
  <c r="M38" i="3"/>
  <c r="M37" i="3"/>
  <c r="S117" i="3" l="1"/>
  <c r="S121" i="3"/>
  <c r="S118" i="3"/>
  <c r="S122" i="3"/>
  <c r="R117" i="3"/>
  <c r="R121" i="3"/>
  <c r="R118" i="3"/>
  <c r="R122" i="3"/>
  <c r="S119" i="3"/>
  <c r="S123" i="3"/>
  <c r="R119" i="3"/>
  <c r="R123" i="3"/>
  <c r="P123" i="3"/>
  <c r="P121" i="3"/>
  <c r="P118" i="3"/>
  <c r="P122" i="3"/>
  <c r="P119" i="3"/>
  <c r="P117" i="3"/>
  <c r="T117" i="3" l="1"/>
  <c r="R124" i="3"/>
  <c r="S120" i="3"/>
  <c r="S124" i="3"/>
  <c r="T121" i="3"/>
  <c r="R120" i="3"/>
  <c r="T123" i="3"/>
  <c r="T122" i="3"/>
  <c r="T119" i="3"/>
  <c r="T118" i="3"/>
  <c r="P120" i="3"/>
  <c r="P124" i="3"/>
  <c r="T25" i="3"/>
  <c r="R125" i="3" l="1"/>
  <c r="S125" i="3"/>
  <c r="T124" i="3"/>
  <c r="P125" i="3"/>
  <c r="T120" i="3"/>
  <c r="U102" i="3"/>
  <c r="U97" i="3"/>
  <c r="U103" i="3"/>
  <c r="U105" i="3"/>
  <c r="U95" i="3"/>
  <c r="U101" i="3"/>
  <c r="U107" i="3"/>
  <c r="U94" i="3"/>
  <c r="U93" i="3"/>
  <c r="U99" i="3"/>
  <c r="U98" i="3"/>
  <c r="U100" i="3"/>
  <c r="U113" i="3"/>
  <c r="U106" i="3"/>
  <c r="U104" i="3"/>
  <c r="U114" i="3"/>
  <c r="U96" i="3"/>
  <c r="U89" i="3"/>
  <c r="U91" i="3"/>
  <c r="U92" i="3"/>
  <c r="T125" i="3" l="1"/>
  <c r="U38" i="3" l="1"/>
  <c r="U88" i="3"/>
  <c r="U87" i="3"/>
  <c r="U90" i="3"/>
  <c r="U37" i="3" l="1"/>
  <c r="Q37" i="3"/>
</calcChain>
</file>

<file path=xl/sharedStrings.xml><?xml version="1.0" encoding="utf-8"?>
<sst xmlns="http://schemas.openxmlformats.org/spreadsheetml/2006/main" count="187" uniqueCount="159">
  <si>
    <t>GRAND TOTAL</t>
  </si>
  <si>
    <t>Show</t>
  </si>
  <si>
    <t>Annualization Table</t>
  </si>
  <si>
    <t>Month</t>
  </si>
  <si>
    <t>Number of Months</t>
  </si>
  <si>
    <t>Annualization</t>
  </si>
  <si>
    <t>Total</t>
  </si>
  <si>
    <t>Nom de l'exploitation :</t>
  </si>
  <si>
    <t>Numéro de licence :</t>
  </si>
  <si>
    <t>Type d'établissement :</t>
  </si>
  <si>
    <t>COORDONNÉES</t>
  </si>
  <si>
    <t>Nom :</t>
  </si>
  <si>
    <t>Numéro de téléphone :</t>
  </si>
  <si>
    <t>Courriel :</t>
  </si>
  <si>
    <t>Sinon, premier mois complet d'activité en 2014</t>
  </si>
  <si>
    <t>Mai</t>
  </si>
  <si>
    <t>Août</t>
  </si>
  <si>
    <t>Juillet</t>
  </si>
  <si>
    <t>Juin</t>
  </si>
  <si>
    <t>Février</t>
  </si>
  <si>
    <t>Mars</t>
  </si>
  <si>
    <t>Avril</t>
  </si>
  <si>
    <t>Septembre</t>
  </si>
  <si>
    <t>Octobre</t>
  </si>
  <si>
    <t>Annualisation (conversion pour pleine année)</t>
  </si>
  <si>
    <t>Semaine normale de travail (en heures)</t>
  </si>
  <si>
    <t>Renseignements sur le personnel</t>
  </si>
  <si>
    <t>Description du poste</t>
  </si>
  <si>
    <t>Catégorie</t>
  </si>
  <si>
    <t>Salaire horaire</t>
  </si>
  <si>
    <t>Nombres d'heures travaillées (01Jan - 31Oct 2014)</t>
  </si>
  <si>
    <t>% du temps dans une fonction admissible</t>
  </si>
  <si>
    <t>Type d'admissibilité</t>
  </si>
  <si>
    <t>Financement annuel de l'ÉTP</t>
  </si>
  <si>
    <t>Volet salaire annualisé</t>
  </si>
  <si>
    <t>Volet prestations obligatoires annualisées</t>
  </si>
  <si>
    <t>Rémunération totale</t>
  </si>
  <si>
    <t>Détermination de l'augmentation salariale</t>
  </si>
  <si>
    <t>EPEI</t>
  </si>
  <si>
    <t>Superviseur</t>
  </si>
  <si>
    <t>Pleine</t>
  </si>
  <si>
    <t>Partielle</t>
  </si>
  <si>
    <t>Aucune</t>
  </si>
  <si>
    <t>Sommaire</t>
  </si>
  <si>
    <t>SOUS-TOTAL</t>
  </si>
  <si>
    <t>Postes pleinement admissibles</t>
  </si>
  <si>
    <t xml:space="preserve">Postes partiellement admissibles </t>
  </si>
  <si>
    <t>ATTESTATION</t>
  </si>
  <si>
    <t>Nom du signataire autorisé :</t>
  </si>
  <si>
    <t>Titre :</t>
  </si>
  <si>
    <t>Date :</t>
  </si>
  <si>
    <t>EPE non inscrit</t>
  </si>
  <si>
    <t>EPE non-inscrit</t>
  </si>
  <si>
    <t>(À être compléter par le GSMR/CADSS seulement)</t>
  </si>
  <si>
    <t>APPROBATION</t>
  </si>
  <si>
    <t># d'ÉTP</t>
  </si>
  <si>
    <t>Salaires</t>
  </si>
  <si>
    <t>Prestations Obligatoires</t>
  </si>
  <si>
    <t>LA DATE LIMITE DE SOUMISSION DES DEMANDES EST LE JOUR-MOIS-ANNÉE – TOUTE DEMANDE REÇUE APRÈS CETTE DATE SERA INADMISSIBLE À L’AUGMENTATION  SALARIALE DE 2015</t>
  </si>
  <si>
    <t xml:space="preserve">Seuls les champs verts, comme celui-ci, doivent être remplis. Tous les autres calculs sont automatiques.  </t>
  </si>
  <si>
    <t>ÉTAPE 1 : DÉTERMINATION DE L’ADMISSIBILITÉ</t>
  </si>
  <si>
    <r>
      <t xml:space="preserve">•  le poste </t>
    </r>
    <r>
      <rPr>
        <sz val="10"/>
        <color theme="1"/>
        <rFont val="Arial"/>
        <family val="2"/>
      </rPr>
      <t xml:space="preserve">peut être comptabilisé dans le ratio employés-enfants aux termes de la </t>
    </r>
    <r>
      <rPr>
        <i/>
        <sz val="10"/>
        <color theme="1"/>
        <rFont val="Arial"/>
        <family val="2"/>
      </rPr>
      <t>Loi sur les garderies</t>
    </r>
    <r>
      <rPr>
        <sz val="10"/>
        <color theme="1"/>
        <rFont val="Arial"/>
        <family val="2"/>
      </rPr>
      <t xml:space="preserve"> (la Loi), par exemple les postes suivants :</t>
    </r>
    <r>
      <rPr>
        <sz val="11"/>
        <color theme="1"/>
        <rFont val="Calibri"/>
        <family val="2"/>
        <scheme val="minor"/>
      </rPr>
      <t xml:space="preserve">  </t>
    </r>
  </si>
  <si>
    <t xml:space="preserve">o   superviseure ou superviseur;  </t>
  </si>
  <si>
    <r>
      <t xml:space="preserve">•  au 31 octobre 2014, le salaire horaire du poste était de </t>
    </r>
    <r>
      <rPr>
        <b/>
        <sz val="10"/>
        <color theme="1"/>
        <rFont val="Arial"/>
        <family val="2"/>
      </rPr>
      <t>25,27 $</t>
    </r>
    <r>
      <rPr>
        <sz val="10"/>
        <color theme="1"/>
        <rFont val="Arial"/>
        <family val="2"/>
      </rPr>
      <t xml:space="preserve"> ou moins</t>
    </r>
    <r>
      <rPr>
        <sz val="10"/>
        <color theme="1"/>
        <rFont val="Arial"/>
        <family val="2"/>
      </rPr>
      <t xml:space="preserve">.   </t>
    </r>
  </si>
  <si>
    <t xml:space="preserve">• le poste correspond à l’une des quatre catégories d’admissibilité à la pleine augmentation salariale ci-dessus;  </t>
  </si>
  <si>
    <r>
      <t xml:space="preserve">• au 31 octobre 2014, le salaire horaire du poste se situait entre </t>
    </r>
    <r>
      <rPr>
        <b/>
        <sz val="10"/>
        <color theme="1"/>
        <rFont val="Arial"/>
        <family val="2"/>
      </rPr>
      <t>25,28 $</t>
    </r>
    <r>
      <rPr>
        <sz val="11"/>
        <color theme="1"/>
        <rFont val="Calibri"/>
        <family val="2"/>
        <scheme val="minor"/>
      </rPr>
      <t xml:space="preserve"> et </t>
    </r>
    <r>
      <rPr>
        <b/>
        <sz val="10"/>
        <color theme="1"/>
        <rFont val="Arial"/>
        <family val="2"/>
      </rPr>
      <t>26,26 $</t>
    </r>
    <r>
      <rPr>
        <sz val="10"/>
        <color theme="1"/>
        <rFont val="Arial"/>
        <family val="2"/>
      </rPr>
      <t>.</t>
    </r>
  </si>
  <si>
    <t xml:space="preserve">Il peut s’agir d’un poste permanent, à temps plein, à temps partiel, contractuel ou de suppléance.  </t>
  </si>
  <si>
    <t xml:space="preserve">ÉTAPE 4 : RENSEIGNEMENTS SUR LE PERSONNEL  </t>
  </si>
  <si>
    <t xml:space="preserve">Entrez les renseignements ci-dessous pour les postes admissibles de la garderie agréée :  </t>
  </si>
  <si>
    <t xml:space="preserve">• Description du poste – ce champ doit contenir suffisamment d’information pour vous permettre de répondre à toute question du GSMR ou du CADSS.  </t>
  </si>
  <si>
    <r>
      <t xml:space="preserve">• Salaire horaire – salaire horaire de chaque employé au </t>
    </r>
    <r>
      <rPr>
        <b/>
        <u/>
        <sz val="10"/>
        <color theme="1"/>
        <rFont val="Arial"/>
        <family val="2"/>
      </rPr>
      <t>31 octobre 2014</t>
    </r>
    <r>
      <rPr>
        <sz val="11"/>
        <color theme="1"/>
        <rFont val="Calibri"/>
        <family val="2"/>
        <scheme val="minor"/>
      </rPr>
      <t xml:space="preserve">. </t>
    </r>
    <r>
      <rPr>
        <sz val="10"/>
        <color theme="1"/>
        <rFont val="Arial"/>
        <family val="2"/>
      </rPr>
      <t>Pour les employés dont le salaire est calculé sur une base annuelle, divisez ce salaire</t>
    </r>
    <r>
      <rPr>
        <sz val="11"/>
        <color theme="1"/>
        <rFont val="Calibri"/>
        <family val="2"/>
        <scheme val="minor"/>
      </rPr>
      <t xml:space="preserve">  </t>
    </r>
  </si>
  <si>
    <t xml:space="preserve">par le nombre habituel d’heures travaillées par année.  </t>
  </si>
  <si>
    <t xml:space="preserve">Quand vous aurez entré les renseignements ci-dessus, le modèle de demande calculera les renseignements suivants :  </t>
  </si>
  <si>
    <t xml:space="preserve">Vous trouverez au bas du formulaire de demande un résumé des postes admissibles de la garderie ainsi que la somme totale que vous recevrez pour les salaires  </t>
  </si>
  <si>
    <t xml:space="preserve">et les avantages, sous réserve d’autorisation par le GSMR ou le CADSS.  </t>
  </si>
  <si>
    <t>ÉTAPE 5 : ATTESTATION</t>
  </si>
  <si>
    <t xml:space="preserve">Veuillez remplir l’attestation pour confirmer que les renseignements fournis dans votre demande sont exacts en cochant la case montrée ci-dessous et en indiquant  </t>
  </si>
  <si>
    <t xml:space="preserve">Les renseignements fournis peuvent être examinés par le GSMR ou le CADSS avant et après le versement des fonds d’augmentation salariale à la garderie.  </t>
  </si>
  <si>
    <t xml:space="preserve">o   éducatrice ou éducateur de la petite enfance inscrit (EPEI);  </t>
  </si>
  <si>
    <t xml:space="preserve">o   personnel de programme (par exemple, EPE non inscrit);  </t>
  </si>
  <si>
    <t xml:space="preserve">et cuisiniers, etc.).  </t>
  </si>
  <si>
    <t>o   autres postes nécessitant de passer au moins 25 % du temps à accomplir des tâches d’un poste admissible au calcul du ratio (y compris les cuisinières</t>
  </si>
  <si>
    <t xml:space="preserve">Si oui, n’entrez rien sur la ligne « Sinon, premier mois complet d’activité en 2014. » Autrement, un message d’erreur s’affichera comme celui-ci.  </t>
  </si>
  <si>
    <t xml:space="preserve">Si vous omettez de sélectionner un mois, un message d’erreur s’affichera dans le formulaire, comme celui-ci :  </t>
  </si>
  <si>
    <t>Saisissez ensuite le nombre d’heures d’ouverture de la garderie en 2014. Par exemple, si la garderie est ouverte 8 heures par jour,  5 jours par semaine, le nombre</t>
  </si>
  <si>
    <t>Janvier</t>
  </si>
  <si>
    <r>
      <t>Ces instructions ont pour but d’aider les exploitants à remplir leur demande d’augmentation salariale. Pour toute question relative à votre demande, communiquez avec [</t>
    </r>
    <r>
      <rPr>
        <sz val="10"/>
        <color rgb="FFFF0000"/>
        <rFont val="Arial"/>
        <family val="2"/>
      </rPr>
      <t>insérer les coordonnées de la personne-ressource du GSMR ou du CADSS</t>
    </r>
    <r>
      <rPr>
        <sz val="10"/>
        <color theme="1"/>
        <rFont val="Arial"/>
        <family val="2"/>
      </rPr>
      <t>]</t>
    </r>
    <r>
      <rPr>
        <sz val="11"/>
        <color theme="1"/>
        <rFont val="Calibri"/>
        <family val="2"/>
        <scheme val="minor"/>
      </rPr>
      <t xml:space="preserve">. </t>
    </r>
    <r>
      <rPr>
        <sz val="10"/>
        <color theme="1"/>
        <rFont val="Arial"/>
        <family val="2"/>
      </rPr>
      <t>Vous devez soumettre votre demande de fonds pour l’augmentation salariale au plus tard le 30 juin 2015 pour être admissible.</t>
    </r>
    <r>
      <rPr>
        <sz val="11"/>
        <color theme="1"/>
        <rFont val="Calibri"/>
        <family val="2"/>
        <scheme val="minor"/>
      </rPr>
      <t xml:space="preserve"> </t>
    </r>
    <r>
      <rPr>
        <b/>
        <sz val="10"/>
        <color theme="1"/>
        <rFont val="Arial"/>
        <family val="2"/>
      </rPr>
      <t xml:space="preserve">Les demandes transmises après le 30 juin 2015 ne seront pas acceptées.   </t>
    </r>
  </si>
  <si>
    <t>Non</t>
  </si>
  <si>
    <t>Une fois que vous avez compléter les champs demandés ci-dessus, le taux d'annualisation sera calculé pour le centre.</t>
  </si>
  <si>
    <t xml:space="preserve">• Catégorie = du menu déroulant, veuillez sélectionner la catégorie admissible de types d'employés - EPEI, EPE non inscrit ou Superviseur </t>
  </si>
  <si>
    <r>
      <t>• Nombre d’heures travaillées – inscrivez dans ce champ le nombre total d’heures travaillées du 1</t>
    </r>
    <r>
      <rPr>
        <vertAlign val="superscript"/>
        <sz val="10"/>
        <color theme="1"/>
        <rFont val="Arial"/>
        <family val="2"/>
      </rPr>
      <t>er</t>
    </r>
    <r>
      <rPr>
        <sz val="10"/>
        <color theme="1"/>
        <rFont val="Arial"/>
        <family val="2"/>
      </rPr>
      <t xml:space="preserve"> janvier au 31 octobre 2014, </t>
    </r>
    <r>
      <rPr>
        <b/>
        <u/>
        <sz val="10"/>
        <color theme="1"/>
        <rFont val="Arial"/>
        <family val="2"/>
      </rPr>
      <t>mais pas</t>
    </r>
    <r>
      <rPr>
        <sz val="10"/>
        <color theme="1"/>
        <rFont val="Arial"/>
        <family val="2"/>
      </rPr>
      <t xml:space="preserve"> les heures supplémentaires</t>
    </r>
  </si>
  <si>
    <t>ni les vacances.  Consultez le tableau ci-dessous, qui précise le nombre de jours ouvrables mensuels (à l’exclusion des jours de fin de semaine) de janvier à octobre</t>
  </si>
  <si>
    <r>
      <t>2014 (total de 213 jours).  Par exemple, pour une personne qui a travaillé 8 heures par jour et a pris 10 jours de vacances et 2 jours de congé de maladie du 1</t>
    </r>
    <r>
      <rPr>
        <vertAlign val="superscript"/>
        <sz val="10"/>
        <color theme="1"/>
        <rFont val="Arial"/>
        <family val="2"/>
      </rPr>
      <t>er</t>
    </r>
    <r>
      <rPr>
        <sz val="10"/>
        <color theme="1"/>
        <rFont val="Arial"/>
        <family val="2"/>
      </rPr>
      <t> </t>
    </r>
  </si>
  <si>
    <t>par jour = 1 608 heures.</t>
  </si>
  <si>
    <t>janvier au 31 octobre, le nombre total d'heures travaillées est calculé comme suit:  213 (total pour la période) - 10 (vacances) - 2 (maladie) = 201 jours * 8 heures</t>
  </si>
  <si>
    <t xml:space="preserve">ou cuisinier 70 % du temps  et travaille comme éducatrice ou éducateur non inscrit 30 % du temps, inscrivez 30 %.  </t>
  </si>
  <si>
    <t xml:space="preserve">• % du temps dans un poste admissible – si la personne occupe un poste admissible en tout temps, inscrivez 100 %. Si par exemple, la personne est cuisinière </t>
  </si>
  <si>
    <r>
      <t xml:space="preserve">Veuillez noter que la personne doit occuper un poste pouvant être comptabilisé dans le ratio employés-enfants </t>
    </r>
    <r>
      <rPr>
        <b/>
        <sz val="10"/>
        <color theme="1"/>
        <rFont val="Arial"/>
        <family val="2"/>
      </rPr>
      <t xml:space="preserve">au moins 25 % </t>
    </r>
    <r>
      <rPr>
        <sz val="10"/>
        <color theme="1"/>
        <rFont val="Arial"/>
        <family val="2"/>
      </rPr>
      <t xml:space="preserve">de la journée.   </t>
    </r>
  </si>
  <si>
    <t>Taux admissible par heure ($)</t>
  </si>
  <si>
    <t>Mois</t>
  </si>
  <si>
    <t># de mois</t>
  </si>
  <si>
    <t>Annualisation</t>
  </si>
  <si>
    <t>Table d'annualisation Table</t>
  </si>
  <si>
    <t>Veuillez noter que les définitions de chaque catégorie apparaîtront si vous cliquez sur le titre de colonne.</t>
  </si>
  <si>
    <t xml:space="preserve">• Type d’admissibilité – partielle ou pleine, selon le salaire horaire  </t>
  </si>
  <si>
    <t xml:space="preserve">• Volet salaire annualisé – jusqu’à 0,88 $ par heure pour toutes les heures travaillées, sauf les heures supplémentaires.  </t>
  </si>
  <si>
    <t xml:space="preserve">• Taux admissible par heure ($) – jusqu’à 1,00 $ </t>
  </si>
  <si>
    <t xml:space="preserve">• Financement annuel de l'ÉTP – peut être supérieur à 1,0 si le nombre d’heures travaillées dépasse l’équivalent de 7,25 * 213 jours = 1 544,25 heures.  </t>
  </si>
  <si>
    <t>• Volet prestations obligatoires annualisés – jusqu’à 0,12 $ par heure pour toutes les heures travaillées, sauf les heures supplémentaires</t>
  </si>
  <si>
    <t>• Rémunération totale -- la somme totale du volet salaire annualisé et le volet prestations obligatoires annualisées</t>
  </si>
  <si>
    <t xml:space="preserve">Si votre centre était ouvert avant le 1er Janvier 2014, mais a élargi son programme avant le 31 Octobre 2014 (par exemple ouvert une nouvelle salle pour enfants </t>
  </si>
  <si>
    <t>pièce(s).</t>
  </si>
  <si>
    <t xml:space="preserve">d'âge scolaire en Septembre 2014) s'il vous plaît utiliser la calculatrice ci-dessous pour calculer au prorata les heures pour le personnel dans la(les) nouvelle(s) </t>
  </si>
  <si>
    <t>Mar</t>
  </si>
  <si>
    <t>Jan</t>
  </si>
  <si>
    <t>Oct</t>
  </si>
  <si>
    <t>Dans l'outil de calcul ci-dessous, s'il vous plaît entrer des données dans les trois cellules vertes suivantes:
 • Indiquez si la pièce était ouverte avant le 1er Janvier, 2014 - Oui ou Non
 • Indiquez le premier mois complet lorsque la chambre était en marche (entre Janvier et Octobre 2014)
 • Indiquez le nombre d'heures travaillées dans la nouvelle chambre jusqu'à au 31 Octobre 2014</t>
  </si>
  <si>
    <t>Pièce était ouverte avant le 1er janvier, 2014?</t>
  </si>
  <si>
    <t>Le mois que la pièce était ouverte</t>
  </si>
  <si>
    <t>Annualisation (conversion pour l'année)</t>
  </si>
  <si>
    <t>Total des heures travaillées</t>
  </si>
  <si>
    <t>Annualisation des heures travaillées pour l'année</t>
  </si>
  <si>
    <t>Fév</t>
  </si>
  <si>
    <t>Avr</t>
  </si>
  <si>
    <t>Sept</t>
  </si>
  <si>
    <t>Calculatrice</t>
  </si>
  <si>
    <t>Échantillon</t>
  </si>
  <si>
    <t>Une fois que l'outil de calcul a généré les heures travaillées au prorata, s'il vous plaît insérer les heures travaillées annualisées dans le modèle d'application.</t>
  </si>
  <si>
    <t xml:space="preserve">GSMR ou du CADSS].   </t>
  </si>
  <si>
    <r>
      <t>l'information demandée du signataire autorisé et la date. Soumettez votre demande remplie à [</t>
    </r>
    <r>
      <rPr>
        <sz val="10"/>
        <color rgb="FFFF0000"/>
        <rFont val="Arial"/>
        <family val="2"/>
      </rPr>
      <t xml:space="preserve">insérer les coordonnées de la personne-ressource du </t>
    </r>
  </si>
  <si>
    <t>Le GSMR / CADSS communiquera le montant de l'approbation en retournant le formulaire de demande avec la partie inférieure du formulaire rempli.</t>
  </si>
  <si>
    <t>RENSEIGNEMENTS SUR LA GARDERIE / AGENCE</t>
  </si>
  <si>
    <t>Nom de la garderie / agence :</t>
  </si>
  <si>
    <t>RENSEIGNEMENTS OPÉRATIONNELS SUR LA GARDERIE / AGENCE</t>
  </si>
  <si>
    <t>Garderie / agence ouverte avant le 1er janvier 2014?</t>
  </si>
  <si>
    <t>Capacité opérationnelle (s/o pour les agences)</t>
  </si>
  <si>
    <t>Capacité autorisée (s/o pour les agences)</t>
  </si>
  <si>
    <t>Demande de fonds d’augmentation salariale provinciale – Garderies et Visiteurs à domicile (2015)</t>
  </si>
  <si>
    <t xml:space="preserve">   Adresse postale de la garderie / agence:</t>
  </si>
  <si>
    <t xml:space="preserve">Comme signataire autorisé de cette organisation, j'atteste que les renseignements fournis dans cette demande sont exacts (cochez la case) et représente les garderies / agences avec des relations établies à compter du 1er janvier 2015.  </t>
  </si>
  <si>
    <t>La garderie / agence recevra les composantes suivantes :</t>
  </si>
  <si>
    <t>Instructions de demande d’augmentation salariale provinciale – Garderies et Visiteurs à domicile(2015)</t>
  </si>
  <si>
    <t xml:space="preserve">Afin de remplir correctement votre demande d’augmentation salariale, vous devez déterminer quels postes, dans votre garderie agréée / agence, sont admissibles à l’augmentation.  </t>
  </si>
  <si>
    <t>Maintenant que vous avez déterminé quels postes de votre garderie agréée / agence sont admissibles à l’augmentation salariale, vous pouvez commencer à remplir le formulaire.</t>
  </si>
  <si>
    <t>ÉTAPE 2 : RENSEIGNEMENTS SUR LA GARDERIE / AGENCE</t>
  </si>
  <si>
    <t xml:space="preserve">Ouvrez le formulaire de demande d’augmentation salariale dans Excel et entrez les renseignements demandés ci-dessous concernant la garderie / agence et la </t>
  </si>
  <si>
    <t xml:space="preserve">personne-ressource qui pourra répondre  à toute question relative au formulaire de demande que vous soumettez.  </t>
  </si>
  <si>
    <t>ÉTAPE 3 : RENSEIGNEMENTS OPÉRATIONNELS SUR LA GARDERIE / AGENCE</t>
  </si>
  <si>
    <r>
      <t>Au moyen du menu déroulant montré dans l’image ci-dessous, précisez si la garderie / agence a ouvert ses portes avant le 1</t>
    </r>
    <r>
      <rPr>
        <vertAlign val="superscript"/>
        <sz val="10"/>
        <color theme="1"/>
        <rFont val="Arial"/>
        <family val="2"/>
      </rPr>
      <t>er</t>
    </r>
    <r>
      <rPr>
        <sz val="10"/>
        <color theme="1"/>
        <rFont val="Arial"/>
        <family val="2"/>
      </rPr>
      <t xml:space="preserve"> janvier 2014.  </t>
    </r>
  </si>
  <si>
    <r>
      <t>Si la garderie / agence a ouvert ses portes après le 1</t>
    </r>
    <r>
      <rPr>
        <vertAlign val="superscript"/>
        <sz val="10"/>
        <color theme="1"/>
        <rFont val="Arial"/>
        <family val="2"/>
      </rPr>
      <t>er</t>
    </r>
    <r>
      <rPr>
        <sz val="10"/>
        <color theme="1"/>
        <rFont val="Arial"/>
        <family val="2"/>
      </rPr>
      <t xml:space="preserve"> janvier 2014, sélectionnez « Non » et inscrivez le premier mois complet d’activité de la garderie / l'agence en </t>
    </r>
  </si>
  <si>
    <t xml:space="preserve">pas admissible à l’augmentation salariale pour 2015.  </t>
  </si>
  <si>
    <t>2014 à la ligne suivante.  Par exemple, si la garderie a ouvert le 15 mai, choisissez « juin ». Si la garderie a ouvert ses portes après le 31 octobre 2014, elle n’est</t>
  </si>
  <si>
    <t>s'appliquent pas aux agences).</t>
  </si>
  <si>
    <t>d’heures d’ouverture pour la semaine est de 40 heures.  Entrez aussi la capacité opérationnelle ainsi que la capacité autorisée du centre (ces deux derniers ne</t>
  </si>
  <si>
    <t xml:space="preserve">Maintenant que vous avez saisi les renseignements sur votre garderie / agence, passez à l’étape 4 et entrez les renseignements concernant les employés.  </t>
  </si>
  <si>
    <t>Calculatrice pour expansion des programmes dans des garderies (Expansions avant le 31 octobre 2014)</t>
  </si>
  <si>
    <r>
      <t xml:space="preserve">Un poste en garderie agréée / agence est admissible à l’augmentation salariale </t>
    </r>
    <r>
      <rPr>
        <b/>
        <sz val="10"/>
        <color theme="1"/>
        <rFont val="Arial"/>
        <family val="2"/>
      </rPr>
      <t xml:space="preserve">partielle </t>
    </r>
    <r>
      <rPr>
        <sz val="10"/>
        <color theme="1"/>
        <rFont val="Arial"/>
        <family val="2"/>
      </rPr>
      <t>de moins de 1,00 $ par heure, plus 17,5% pour les avantages obligatoires, s’il respecte les conditions suivantes:</t>
    </r>
  </si>
  <si>
    <r>
      <t xml:space="preserve">Un poste en garderie agréée / agence est admissible à la </t>
    </r>
    <r>
      <rPr>
        <b/>
        <sz val="10"/>
        <color theme="1"/>
        <rFont val="Arial"/>
        <family val="2"/>
      </rPr>
      <t xml:space="preserve">pleine </t>
    </r>
    <r>
      <rPr>
        <sz val="10"/>
        <color theme="1"/>
        <rFont val="Arial"/>
        <family val="2"/>
      </rPr>
      <t xml:space="preserve">augmentation salariale de 1,00 $ par heure, plus 17,5% pour les avantages obligatoires, s’il respecte les conditions suivantes :  </t>
    </r>
  </si>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</sst>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quot;$&quot;#,##0.00"/>
    <numFmt numFmtId="165" formatCode="_-* #,##0_-;\-* #,##0_-;_-* &quot;-&quot;??_-;_-@_-"/>
    <numFmt numFmtId="166" formatCode="_-&quot;$&quot;* #,##0.00_-;[Red]\-&quot;$&quot;* #,##0.00_-"/>
    <numFmt numFmtId="167" formatCode="0.0%"/>
    <numFmt numFmtId="168" formatCode="_-&quot;$&quot;* #,##0.00_-;\-&quot;$&quot;* #,##0.00_-"/>
  </numFmts>
  <fonts count="36" x14ac:knownFonts="1">
    <font>
      <sz val="11"/>
      <color theme="1"/>
      <name val="Calibri"/>
      <family val="2"/>
      <scheme val="minor"/>
    </font>
    <font>
      <sz val="11"/>
      <color theme="1"/>
      <name val="Calibri"/>
      <family val="2"/>
      <scheme val="minor"/>
    </font>
    <font>
      <sz val="16"/>
      <color theme="1"/>
      <name val="Calibri"/>
      <family val="2"/>
      <scheme val="minor"/>
    </font>
    <font>
      <sz val="16"/>
      <color theme="1"/>
      <name val="Arial"/>
      <family val="2"/>
    </font>
    <font>
      <b/>
      <u/>
      <sz val="12"/>
      <color theme="1"/>
      <name val="Arial"/>
      <family val="2"/>
    </font>
    <font>
      <sz val="11"/>
      <color theme="1"/>
      <name val="Arial"/>
      <family val="2"/>
    </font>
    <font>
      <b/>
      <sz val="10"/>
      <color theme="1"/>
      <name val="Arial"/>
      <family val="2"/>
    </font>
    <font>
      <sz val="10"/>
      <color theme="1"/>
      <name val="Arial"/>
      <family val="2"/>
    </font>
    <font>
      <b/>
      <u/>
      <sz val="10"/>
      <color theme="1"/>
      <name val="Arial"/>
      <family val="2"/>
    </font>
    <font>
      <sz val="10"/>
      <color rgb="FFFF0000"/>
      <name val="Arial"/>
      <family val="2"/>
    </font>
    <font>
      <sz val="10"/>
      <color theme="8"/>
      <name val="Arial"/>
      <family val="2"/>
    </font>
    <font>
      <sz val="10"/>
      <color theme="0"/>
      <name val="Arial"/>
      <family val="2"/>
    </font>
    <font>
      <b/>
      <sz val="10"/>
      <color rgb="FF574123"/>
      <name val="Tahoma"/>
      <family val="2"/>
    </font>
    <font>
      <sz val="8"/>
      <color theme="1"/>
      <name val="Arial"/>
      <family val="2"/>
    </font>
    <font>
      <i/>
      <sz val="10"/>
      <color theme="1"/>
      <name val="Arial"/>
      <family val="2"/>
    </font>
    <font>
      <u/>
      <sz val="11"/>
      <color theme="10"/>
      <name val="Calibri"/>
      <family val="2"/>
      <scheme val="minor"/>
    </font>
    <font>
      <b/>
      <u/>
      <sz val="16"/>
      <color theme="1"/>
      <name val="Arial"/>
      <family val="2"/>
    </font>
    <font>
      <b/>
      <sz val="11"/>
      <color theme="1"/>
      <name val="Arial"/>
      <family val="2"/>
    </font>
    <font>
      <sz val="11"/>
      <color rgb="FFFF0000"/>
      <name val="Arial"/>
      <family val="2"/>
    </font>
    <font>
      <b/>
      <sz val="11"/>
      <color rgb="FFFF0000"/>
      <name val="Arial"/>
      <family val="2"/>
    </font>
    <font>
      <sz val="11"/>
      <color theme="0"/>
      <name val="Arial"/>
      <family val="2"/>
    </font>
    <font>
      <sz val="11"/>
      <color theme="8"/>
      <name val="Arial"/>
      <family val="2"/>
    </font>
    <font>
      <b/>
      <i/>
      <sz val="11"/>
      <color theme="1"/>
      <name val="Arial"/>
      <family val="2"/>
    </font>
    <font>
      <i/>
      <sz val="11"/>
      <name val="Arial"/>
      <family val="2"/>
    </font>
    <font>
      <b/>
      <sz val="10"/>
      <color rgb="FFFF0000"/>
      <name val="Arial"/>
      <family val="2"/>
    </font>
    <font>
      <sz val="10"/>
      <color theme="1"/>
      <name val="Calibri"/>
      <family val="2"/>
      <scheme val="minor"/>
    </font>
    <font>
      <sz val="11"/>
      <name val="Arial"/>
      <family val="2"/>
    </font>
    <font>
      <b/>
      <sz val="11"/>
      <name val="Arial"/>
      <family val="2"/>
    </font>
    <font>
      <vertAlign val="superscript"/>
      <sz val="10"/>
      <color theme="1"/>
      <name val="Arial"/>
      <family val="2"/>
    </font>
    <font>
      <sz val="10"/>
      <color rgb="FF222222"/>
      <name val="Arial"/>
      <family val="2"/>
    </font>
    <font>
      <u/>
      <sz val="10"/>
      <name val="Arial"/>
      <family val="2"/>
    </font>
    <font>
      <sz val="10"/>
      <name val="Arial"/>
      <family val="2"/>
    </font>
    <font>
      <b/>
      <u/>
      <sz val="10"/>
      <name val="Arial"/>
      <family val="2"/>
    </font>
    <font>
      <i/>
      <sz val="10"/>
      <name val="Arial"/>
      <family val="2"/>
    </font>
    <font>
      <u/>
      <sz val="10"/>
      <color theme="1"/>
      <name val="Calibri"/>
      <family val="2"/>
      <scheme val="minor"/>
    </font>
    <font>
      <b/>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34998626667073579"/>
      </right>
      <top/>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499984740745262"/>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312">
    <xf numFmtId="0" fontId="0" fillId="0" borderId="0" xfId="0"/>
    <xf numFmtId="0" fontId="0" fillId="0" borderId="0" xfId="0" applyAlignment="1">
      <alignment horizontal="center"/>
    </xf>
    <xf numFmtId="0" fontId="2" fillId="0" borderId="0" xfId="0" applyFont="1"/>
    <xf numFmtId="0" fontId="0" fillId="0" borderId="0" xfId="0" applyFill="1"/>
    <xf numFmtId="0" fontId="0" fillId="2" borderId="0" xfId="0" applyFill="1"/>
    <xf numFmtId="0" fontId="7" fillId="2" borderId="0" xfId="0" applyFont="1" applyFill="1"/>
    <xf numFmtId="0" fontId="7"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7" fillId="2" borderId="0" xfId="0" applyFont="1" applyFill="1" applyAlignment="1">
      <alignment horizontal="left" vertical="center" indent="5"/>
    </xf>
    <xf numFmtId="0" fontId="7" fillId="2" borderId="0" xfId="0" applyFont="1" applyFill="1" applyAlignment="1">
      <alignment horizontal="left" vertical="center" indent="15"/>
    </xf>
    <xf numFmtId="0" fontId="7" fillId="2" borderId="0" xfId="0" applyFont="1" applyFill="1" applyAlignment="1">
      <alignment horizontal="left" vertical="center" indent="1"/>
    </xf>
    <xf numFmtId="0" fontId="7" fillId="2" borderId="0" xfId="0" applyFont="1" applyFill="1" applyAlignment="1">
      <alignment horizontal="left" vertical="center" indent="4"/>
    </xf>
    <xf numFmtId="0" fontId="7" fillId="2" borderId="0" xfId="0" applyFont="1" applyFill="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horizontal="left" vertical="center" wrapText="1"/>
    </xf>
    <xf numFmtId="0" fontId="9" fillId="2" borderId="0" xfId="0" applyFont="1" applyFill="1"/>
    <xf numFmtId="0" fontId="7" fillId="2" borderId="0" xfId="0" applyFont="1" applyFill="1" applyAlignment="1">
      <alignment horizontal="left"/>
    </xf>
    <xf numFmtId="0" fontId="0" fillId="0" borderId="0" xfId="0" applyFont="1" applyFill="1" applyBorder="1"/>
    <xf numFmtId="0" fontId="0" fillId="2" borderId="1" xfId="0" applyFill="1" applyBorder="1" applyProtection="1"/>
    <xf numFmtId="0" fontId="0" fillId="2" borderId="2" xfId="0" applyFill="1" applyBorder="1" applyProtection="1"/>
    <xf numFmtId="0" fontId="0" fillId="2" borderId="3" xfId="0" applyFill="1" applyBorder="1" applyProtection="1"/>
    <xf numFmtId="0" fontId="3" fillId="2" borderId="4" xfId="0" applyFont="1" applyFill="1" applyBorder="1" applyProtection="1"/>
    <xf numFmtId="0" fontId="5" fillId="2" borderId="5" xfId="0" applyFont="1" applyFill="1" applyBorder="1" applyAlignment="1" applyProtection="1">
      <alignment wrapText="1"/>
    </xf>
    <xf numFmtId="0" fontId="7" fillId="2" borderId="4" xfId="0" applyFont="1" applyFill="1" applyBorder="1" applyProtection="1"/>
    <xf numFmtId="0" fontId="7" fillId="2" borderId="0" xfId="0" applyFont="1" applyFill="1" applyBorder="1" applyProtection="1"/>
    <xf numFmtId="0" fontId="8" fillId="2" borderId="0" xfId="0" applyFont="1" applyFill="1" applyBorder="1" applyAlignment="1" applyProtection="1">
      <alignment horizontal="center" vertical="center"/>
    </xf>
    <xf numFmtId="0" fontId="7" fillId="2" borderId="5" xfId="0" applyFont="1" applyFill="1" applyBorder="1" applyProtection="1"/>
    <xf numFmtId="0" fontId="7" fillId="2" borderId="10" xfId="0" applyFont="1" applyFill="1" applyBorder="1" applyProtection="1"/>
    <xf numFmtId="0" fontId="8" fillId="2" borderId="11" xfId="0" applyFont="1" applyFill="1" applyBorder="1" applyAlignment="1" applyProtection="1">
      <alignment horizontal="center" vertical="center"/>
    </xf>
    <xf numFmtId="0" fontId="7" fillId="2" borderId="12" xfId="0" applyFont="1" applyFill="1" applyBorder="1" applyProtection="1"/>
    <xf numFmtId="0" fontId="7" fillId="2" borderId="13" xfId="0" applyFont="1" applyFill="1" applyBorder="1" applyProtection="1"/>
    <xf numFmtId="0" fontId="7" fillId="2" borderId="14" xfId="0" applyFont="1" applyFill="1" applyBorder="1" applyProtection="1"/>
    <xf numFmtId="0" fontId="7" fillId="2" borderId="0" xfId="0" applyFont="1" applyFill="1" applyBorder="1" applyAlignment="1" applyProtection="1"/>
    <xf numFmtId="0" fontId="7" fillId="2" borderId="15" xfId="0" applyFont="1" applyFill="1" applyBorder="1" applyProtection="1"/>
    <xf numFmtId="0" fontId="7" fillId="2" borderId="16" xfId="0" applyFont="1" applyFill="1" applyBorder="1" applyProtection="1"/>
    <xf numFmtId="0" fontId="7" fillId="2" borderId="17" xfId="0" applyFont="1" applyFill="1" applyBorder="1" applyProtection="1"/>
    <xf numFmtId="0" fontId="7" fillId="2" borderId="11" xfId="0" applyFont="1" applyFill="1" applyBorder="1" applyProtection="1"/>
    <xf numFmtId="0" fontId="9" fillId="2" borderId="14" xfId="0" applyFont="1" applyFill="1" applyBorder="1" applyProtection="1"/>
    <xf numFmtId="0" fontId="13" fillId="2" borderId="0" xfId="0" applyFont="1" applyFill="1" applyBorder="1" applyAlignment="1" applyProtection="1">
      <alignment horizontal="center"/>
    </xf>
    <xf numFmtId="0" fontId="7" fillId="2" borderId="4" xfId="0" applyFont="1" applyFill="1" applyBorder="1" applyAlignment="1" applyProtection="1">
      <alignment horizontal="center"/>
    </xf>
    <xf numFmtId="0" fontId="7" fillId="2" borderId="5" xfId="0" applyFont="1" applyFill="1" applyBorder="1" applyAlignment="1" applyProtection="1">
      <alignment horizontal="center"/>
    </xf>
    <xf numFmtId="0" fontId="10" fillId="2" borderId="5" xfId="0" applyFont="1" applyFill="1" applyBorder="1" applyProtection="1"/>
    <xf numFmtId="0" fontId="9" fillId="2" borderId="0" xfId="0" applyFont="1" applyFill="1" applyBorder="1" applyProtection="1"/>
    <xf numFmtId="0" fontId="4" fillId="2" borderId="0" xfId="0" applyFont="1" applyFill="1" applyBorder="1" applyAlignment="1" applyProtection="1">
      <alignment horizontal="center" vertical="center" wrapText="1"/>
    </xf>
    <xf numFmtId="0" fontId="6" fillId="2" borderId="0" xfId="0" applyFont="1" applyFill="1" applyBorder="1" applyAlignment="1" applyProtection="1">
      <alignment horizontal="center" wrapText="1"/>
    </xf>
    <xf numFmtId="2" fontId="6" fillId="2" borderId="0" xfId="2" applyNumberFormat="1" applyFont="1" applyFill="1" applyBorder="1" applyAlignment="1" applyProtection="1">
      <alignment horizontal="center" wrapText="1"/>
    </xf>
    <xf numFmtId="43" fontId="6" fillId="2" borderId="0" xfId="2" applyFont="1" applyFill="1" applyBorder="1" applyAlignment="1" applyProtection="1">
      <alignment horizontal="center"/>
    </xf>
    <xf numFmtId="0" fontId="7" fillId="3" borderId="0" xfId="0" applyFont="1" applyFill="1" applyBorder="1" applyAlignment="1" applyProtection="1">
      <alignment horizontal="left"/>
      <protection locked="0"/>
    </xf>
    <xf numFmtId="0" fontId="0" fillId="0" borderId="0" xfId="0" applyFont="1"/>
    <xf numFmtId="0" fontId="0" fillId="0" borderId="0" xfId="0" applyFont="1" applyAlignment="1">
      <alignment horizontal="center"/>
    </xf>
    <xf numFmtId="0" fontId="0" fillId="0" borderId="0" xfId="0" applyFont="1" applyFill="1"/>
    <xf numFmtId="43" fontId="0" fillId="2" borderId="2" xfId="2" applyFont="1" applyFill="1" applyBorder="1" applyProtection="1"/>
    <xf numFmtId="43" fontId="8" fillId="2" borderId="0" xfId="2" applyFont="1" applyFill="1" applyBorder="1" applyAlignment="1" applyProtection="1">
      <alignment horizontal="center" vertical="center"/>
    </xf>
    <xf numFmtId="43" fontId="8" fillId="2" borderId="11" xfId="2" applyFont="1" applyFill="1" applyBorder="1" applyAlignment="1" applyProtection="1">
      <alignment horizontal="center" vertical="center"/>
    </xf>
    <xf numFmtId="43" fontId="7" fillId="2" borderId="0" xfId="2" applyFont="1" applyFill="1" applyBorder="1" applyProtection="1"/>
    <xf numFmtId="43" fontId="7" fillId="2" borderId="0" xfId="2" applyFont="1" applyFill="1" applyBorder="1" applyAlignment="1" applyProtection="1"/>
    <xf numFmtId="43" fontId="7" fillId="2" borderId="16" xfId="2" applyFont="1" applyFill="1" applyBorder="1" applyProtection="1"/>
    <xf numFmtId="43" fontId="7" fillId="2" borderId="11" xfId="2" applyFont="1" applyFill="1" applyBorder="1" applyProtection="1"/>
    <xf numFmtId="43" fontId="10" fillId="2" borderId="0" xfId="2" applyFont="1" applyFill="1"/>
    <xf numFmtId="43" fontId="0" fillId="2" borderId="7" xfId="2" applyFont="1" applyFill="1" applyBorder="1" applyProtection="1"/>
    <xf numFmtId="43" fontId="0" fillId="0" borderId="0" xfId="2" applyFont="1"/>
    <xf numFmtId="0" fontId="11" fillId="2" borderId="0" xfId="0" applyFont="1" applyFill="1" applyBorder="1" applyProtection="1"/>
    <xf numFmtId="0" fontId="11" fillId="2" borderId="0" xfId="0" quotePrefix="1" applyFont="1" applyFill="1" applyBorder="1" applyProtection="1"/>
    <xf numFmtId="0" fontId="6" fillId="2" borderId="0" xfId="0" applyFont="1" applyFill="1" applyBorder="1" applyAlignment="1" applyProtection="1">
      <alignment horizontal="center" vertical="center" wrapText="1"/>
    </xf>
    <xf numFmtId="0" fontId="17" fillId="2" borderId="0" xfId="0" applyFont="1" applyFill="1" applyBorder="1" applyAlignment="1" applyProtection="1">
      <alignment vertical="center"/>
    </xf>
    <xf numFmtId="0" fontId="5" fillId="2" borderId="0" xfId="0" applyFont="1" applyFill="1" applyBorder="1" applyProtection="1"/>
    <xf numFmtId="0" fontId="5" fillId="2" borderId="0" xfId="0" applyFont="1" applyFill="1" applyBorder="1" applyAlignment="1" applyProtection="1">
      <alignment horizontal="left" vertical="center" indent="2"/>
    </xf>
    <xf numFmtId="0" fontId="5" fillId="2" borderId="0" xfId="0" applyFont="1" applyFill="1" applyBorder="1" applyAlignment="1" applyProtection="1">
      <alignment horizontal="left" indent="2"/>
    </xf>
    <xf numFmtId="0" fontId="5" fillId="2" borderId="0" xfId="0" applyFont="1" applyFill="1" applyBorder="1" applyAlignment="1" applyProtection="1">
      <alignment horizontal="right"/>
    </xf>
    <xf numFmtId="0" fontId="5" fillId="2" borderId="16" xfId="0" applyFont="1" applyFill="1" applyBorder="1" applyAlignment="1" applyProtection="1">
      <alignment horizontal="right"/>
    </xf>
    <xf numFmtId="0" fontId="5" fillId="2" borderId="16" xfId="0" applyFont="1" applyFill="1" applyBorder="1" applyAlignment="1" applyProtection="1"/>
    <xf numFmtId="0" fontId="5" fillId="2" borderId="16" xfId="0" applyFont="1" applyFill="1" applyBorder="1" applyProtection="1"/>
    <xf numFmtId="0" fontId="5" fillId="2" borderId="0" xfId="0" applyFont="1" applyFill="1" applyBorder="1" applyAlignment="1" applyProtection="1"/>
    <xf numFmtId="0" fontId="5" fillId="2" borderId="11" xfId="0" applyFont="1" applyFill="1" applyBorder="1" applyAlignment="1" applyProtection="1">
      <alignment horizontal="right"/>
    </xf>
    <xf numFmtId="0" fontId="5" fillId="2" borderId="11" xfId="0" applyFont="1" applyFill="1" applyBorder="1" applyAlignment="1" applyProtection="1"/>
    <xf numFmtId="0" fontId="5" fillId="2" borderId="11" xfId="0" applyFont="1" applyFill="1" applyBorder="1" applyProtection="1"/>
    <xf numFmtId="0" fontId="5" fillId="2" borderId="13" xfId="0" applyFont="1" applyFill="1" applyBorder="1" applyProtection="1"/>
    <xf numFmtId="43" fontId="5" fillId="2" borderId="0" xfId="2" applyFont="1" applyFill="1" applyBorder="1" applyProtection="1"/>
    <xf numFmtId="0" fontId="18" fillId="2" borderId="14" xfId="0" applyFont="1" applyFill="1" applyBorder="1" applyProtection="1"/>
    <xf numFmtId="0" fontId="5" fillId="3" borderId="16" xfId="0" applyFont="1" applyFill="1" applyBorder="1" applyAlignment="1" applyProtection="1">
      <alignment horizontal="center" vertical="center"/>
      <protection locked="0"/>
    </xf>
    <xf numFmtId="0" fontId="20" fillId="2" borderId="14" xfId="0" applyFont="1" applyFill="1" applyBorder="1" applyProtection="1"/>
    <xf numFmtId="0" fontId="5" fillId="3" borderId="18" xfId="0" applyFont="1" applyFill="1" applyBorder="1" applyAlignment="1" applyProtection="1">
      <alignment horizontal="center" vertical="center"/>
      <protection locked="0"/>
    </xf>
    <xf numFmtId="0" fontId="20" fillId="2" borderId="14" xfId="0" quotePrefix="1" applyFont="1" applyFill="1" applyBorder="1" applyProtection="1"/>
    <xf numFmtId="0" fontId="5" fillId="2" borderId="0" xfId="0" applyFont="1" applyFill="1" applyBorder="1" applyAlignment="1" applyProtection="1">
      <alignment horizontal="center" vertical="center"/>
    </xf>
    <xf numFmtId="0" fontId="5" fillId="2" borderId="14" xfId="0" applyFont="1" applyFill="1" applyBorder="1" applyProtection="1"/>
    <xf numFmtId="0" fontId="5" fillId="2" borderId="15" xfId="0" applyFont="1" applyFill="1" applyBorder="1" applyProtection="1"/>
    <xf numFmtId="0" fontId="5" fillId="2" borderId="16" xfId="0" applyFont="1" applyFill="1" applyBorder="1" applyAlignment="1" applyProtection="1">
      <alignment horizontal="right" vertical="center"/>
    </xf>
    <xf numFmtId="0" fontId="5" fillId="2" borderId="16" xfId="0" applyFont="1" applyFill="1" applyBorder="1" applyAlignment="1" applyProtection="1">
      <alignment horizontal="center" vertical="center"/>
    </xf>
    <xf numFmtId="0" fontId="5" fillId="2" borderId="16" xfId="0" applyFont="1" applyFill="1" applyBorder="1" applyAlignment="1" applyProtection="1">
      <alignment vertical="center"/>
    </xf>
    <xf numFmtId="43" fontId="5" fillId="2" borderId="16" xfId="2" applyFont="1" applyFill="1" applyBorder="1" applyProtection="1"/>
    <xf numFmtId="0" fontId="5" fillId="2" borderId="17" xfId="0" applyFont="1" applyFill="1" applyBorder="1" applyProtection="1"/>
    <xf numFmtId="0" fontId="5" fillId="2" borderId="0" xfId="0" applyFont="1" applyFill="1" applyBorder="1" applyAlignment="1" applyProtection="1">
      <alignment horizontal="center"/>
    </xf>
    <xf numFmtId="43" fontId="5" fillId="2" borderId="0" xfId="2" applyFont="1" applyFill="1" applyBorder="1" applyAlignment="1" applyProtection="1">
      <alignment horizontal="center"/>
    </xf>
    <xf numFmtId="0" fontId="17" fillId="2" borderId="9" xfId="0" applyFont="1" applyFill="1" applyBorder="1" applyAlignment="1" applyProtection="1">
      <alignment wrapText="1"/>
    </xf>
    <xf numFmtId="0" fontId="5" fillId="2" borderId="9" xfId="0" applyFont="1" applyFill="1" applyBorder="1" applyProtection="1"/>
    <xf numFmtId="1" fontId="21" fillId="2" borderId="0" xfId="0" applyNumberFormat="1" applyFont="1" applyFill="1"/>
    <xf numFmtId="44" fontId="5" fillId="3" borderId="9" xfId="1" applyFont="1" applyFill="1" applyBorder="1" applyProtection="1">
      <protection locked="0"/>
    </xf>
    <xf numFmtId="165" fontId="5" fillId="3" borderId="9" xfId="2" applyNumberFormat="1" applyFont="1" applyFill="1" applyBorder="1" applyAlignment="1" applyProtection="1">
      <alignment horizontal="center"/>
      <protection locked="0"/>
    </xf>
    <xf numFmtId="10" fontId="5" fillId="3" borderId="9" xfId="3" applyNumberFormat="1" applyFont="1" applyFill="1" applyBorder="1" applyAlignment="1" applyProtection="1">
      <alignment horizontal="center"/>
      <protection locked="0"/>
    </xf>
    <xf numFmtId="0" fontId="5" fillId="2" borderId="9" xfId="0" applyFont="1" applyFill="1" applyBorder="1" applyAlignment="1" applyProtection="1">
      <alignment horizontal="center" wrapText="1"/>
    </xf>
    <xf numFmtId="43" fontId="21" fillId="2" borderId="0" xfId="2" applyFont="1" applyFill="1"/>
    <xf numFmtId="43" fontId="5" fillId="2" borderId="9" xfId="2" applyFont="1" applyFill="1" applyBorder="1" applyAlignment="1" applyProtection="1">
      <alignment horizontal="center"/>
    </xf>
    <xf numFmtId="0" fontId="5" fillId="3" borderId="9" xfId="0" applyFont="1" applyFill="1" applyBorder="1" applyAlignment="1" applyProtection="1">
      <alignment horizontal="center" wrapText="1"/>
      <protection locked="0"/>
    </xf>
    <xf numFmtId="0" fontId="17" fillId="2" borderId="10" xfId="0" applyFont="1" applyFill="1" applyBorder="1" applyAlignment="1" applyProtection="1"/>
    <xf numFmtId="0" fontId="17" fillId="2" borderId="11" xfId="0" applyFont="1" applyFill="1" applyBorder="1" applyAlignment="1" applyProtection="1"/>
    <xf numFmtId="43" fontId="5" fillId="2" borderId="9" xfId="2" applyFont="1" applyFill="1" applyBorder="1" applyAlignment="1" applyProtection="1">
      <alignment horizontal="center" wrapText="1"/>
    </xf>
    <xf numFmtId="0" fontId="17" fillId="2" borderId="13" xfId="0" applyFont="1" applyFill="1" applyBorder="1" applyAlignment="1" applyProtection="1"/>
    <xf numFmtId="0" fontId="17" fillId="2" borderId="0" xfId="0" applyFont="1" applyFill="1" applyBorder="1" applyAlignment="1" applyProtection="1"/>
    <xf numFmtId="0" fontId="22" fillId="2" borderId="15" xfId="0" applyFont="1" applyFill="1" applyBorder="1" applyAlignment="1" applyProtection="1"/>
    <xf numFmtId="0" fontId="22" fillId="2" borderId="16" xfId="0" applyFont="1" applyFill="1" applyBorder="1" applyAlignment="1" applyProtection="1"/>
    <xf numFmtId="43" fontId="22" fillId="2" borderId="9" xfId="2" applyFont="1" applyFill="1" applyBorder="1" applyAlignment="1" applyProtection="1">
      <alignment horizontal="right" wrapText="1"/>
    </xf>
    <xf numFmtId="43" fontId="22" fillId="2" borderId="9" xfId="2" applyFont="1" applyFill="1" applyBorder="1" applyAlignment="1" applyProtection="1">
      <alignment horizontal="center" wrapText="1"/>
    </xf>
    <xf numFmtId="43" fontId="22" fillId="2" borderId="9" xfId="2" applyFont="1" applyFill="1" applyBorder="1" applyAlignment="1" applyProtection="1">
      <alignment horizontal="center"/>
    </xf>
    <xf numFmtId="0" fontId="17" fillId="2" borderId="15" xfId="0" applyFont="1" applyFill="1" applyBorder="1" applyAlignment="1" applyProtection="1"/>
    <xf numFmtId="0" fontId="17" fillId="2" borderId="16" xfId="0" applyFont="1" applyFill="1" applyBorder="1" applyAlignment="1" applyProtection="1"/>
    <xf numFmtId="164" fontId="5" fillId="2" borderId="0" xfId="0" applyNumberFormat="1" applyFont="1" applyFill="1" applyBorder="1" applyProtection="1"/>
    <xf numFmtId="0" fontId="5" fillId="2" borderId="5" xfId="0" applyFont="1" applyFill="1" applyBorder="1" applyProtection="1"/>
    <xf numFmtId="0" fontId="5" fillId="2" borderId="10" xfId="0" applyFont="1" applyFill="1" applyBorder="1" applyProtection="1"/>
    <xf numFmtId="43" fontId="5" fillId="2" borderId="11" xfId="2" applyFont="1" applyFill="1" applyBorder="1" applyProtection="1"/>
    <xf numFmtId="164" fontId="5" fillId="2" borderId="11" xfId="0" applyNumberFormat="1" applyFont="1" applyFill="1" applyBorder="1" applyProtection="1"/>
    <xf numFmtId="164" fontId="5" fillId="2" borderId="12" xfId="0" applyNumberFormat="1" applyFont="1" applyFill="1" applyBorder="1" applyProtection="1"/>
    <xf numFmtId="0" fontId="17" fillId="2" borderId="13" xfId="0" applyFont="1" applyFill="1" applyBorder="1" applyProtection="1"/>
    <xf numFmtId="0" fontId="17" fillId="2" borderId="0" xfId="0" applyFont="1" applyFill="1" applyBorder="1" applyProtection="1"/>
    <xf numFmtId="164" fontId="5" fillId="2" borderId="14" xfId="0" applyNumberFormat="1" applyFont="1" applyFill="1" applyBorder="1" applyProtection="1"/>
    <xf numFmtId="0" fontId="5" fillId="3" borderId="21" xfId="0" applyFont="1" applyFill="1" applyBorder="1" applyAlignment="1" applyProtection="1">
      <protection locked="0"/>
    </xf>
    <xf numFmtId="0" fontId="5" fillId="3" borderId="0" xfId="0" applyFont="1" applyFill="1" applyBorder="1" applyAlignment="1" applyProtection="1">
      <protection locked="0"/>
    </xf>
    <xf numFmtId="0" fontId="5" fillId="2" borderId="0" xfId="0" applyFont="1" applyFill="1" applyBorder="1" applyAlignment="1" applyProtection="1">
      <alignment horizontal="left"/>
    </xf>
    <xf numFmtId="43" fontId="5" fillId="2" borderId="0" xfId="2" applyFont="1" applyFill="1" applyBorder="1" applyAlignment="1" applyProtection="1">
      <alignment horizontal="left"/>
    </xf>
    <xf numFmtId="0" fontId="23" fillId="5" borderId="24" xfId="0" applyFont="1" applyFill="1" applyBorder="1" applyProtection="1"/>
    <xf numFmtId="0" fontId="5" fillId="5" borderId="25" xfId="0" applyFont="1" applyFill="1" applyBorder="1" applyProtection="1"/>
    <xf numFmtId="43" fontId="5" fillId="5" borderId="25" xfId="2" applyFont="1" applyFill="1" applyBorder="1" applyProtection="1"/>
    <xf numFmtId="0" fontId="5" fillId="5" borderId="26" xfId="0" applyFont="1" applyFill="1" applyBorder="1" applyProtection="1"/>
    <xf numFmtId="0" fontId="5" fillId="5" borderId="27" xfId="0" applyFont="1" applyFill="1" applyBorder="1" applyProtection="1"/>
    <xf numFmtId="0" fontId="17" fillId="5" borderId="0" xfId="0" applyFont="1" applyFill="1" applyBorder="1" applyProtection="1"/>
    <xf numFmtId="0" fontId="5" fillId="5" borderId="0" xfId="0" applyFont="1" applyFill="1" applyBorder="1" applyProtection="1"/>
    <xf numFmtId="43" fontId="5" fillId="5" borderId="0" xfId="2" applyFont="1" applyFill="1" applyBorder="1" applyProtection="1"/>
    <xf numFmtId="0" fontId="5" fillId="5" borderId="0" xfId="0" applyFont="1" applyFill="1" applyBorder="1" applyAlignment="1" applyProtection="1">
      <alignment horizontal="center"/>
    </xf>
    <xf numFmtId="0" fontId="5" fillId="5" borderId="21" xfId="0" applyFont="1" applyFill="1" applyBorder="1" applyAlignment="1" applyProtection="1">
      <alignment horizontal="center"/>
    </xf>
    <xf numFmtId="0" fontId="5" fillId="5" borderId="23" xfId="0" applyFont="1" applyFill="1" applyBorder="1" applyProtection="1"/>
    <xf numFmtId="0" fontId="5" fillId="5" borderId="28" xfId="0" applyFont="1" applyFill="1" applyBorder="1" applyProtection="1"/>
    <xf numFmtId="0" fontId="5" fillId="5" borderId="29" xfId="0" applyFont="1" applyFill="1" applyBorder="1" applyProtection="1"/>
    <xf numFmtId="43" fontId="5" fillId="5" borderId="29" xfId="2" applyFont="1" applyFill="1" applyBorder="1" applyProtection="1"/>
    <xf numFmtId="0" fontId="5" fillId="5" borderId="30" xfId="0" applyFont="1" applyFill="1" applyBorder="1" applyProtection="1"/>
    <xf numFmtId="0" fontId="21" fillId="2" borderId="0" xfId="2" applyNumberFormat="1" applyFont="1" applyFill="1"/>
    <xf numFmtId="0" fontId="0" fillId="2" borderId="0" xfId="0" applyFont="1" applyFill="1"/>
    <xf numFmtId="0" fontId="5" fillId="2" borderId="0" xfId="0" applyNumberFormat="1" applyFont="1" applyFill="1" applyBorder="1" applyProtection="1"/>
    <xf numFmtId="0" fontId="19" fillId="2" borderId="0" xfId="0" applyFont="1" applyFill="1" applyBorder="1" applyAlignment="1" applyProtection="1">
      <alignment horizontal="center" vertical="center" wrapText="1"/>
    </xf>
    <xf numFmtId="0" fontId="0" fillId="2" borderId="7" xfId="0" applyFont="1" applyFill="1" applyBorder="1" applyProtection="1"/>
    <xf numFmtId="0" fontId="0" fillId="2" borderId="8" xfId="0" applyFont="1" applyFill="1" applyBorder="1" applyProtection="1"/>
    <xf numFmtId="0" fontId="17" fillId="2" borderId="9" xfId="0" applyFont="1" applyFill="1" applyBorder="1" applyAlignment="1" applyProtection="1">
      <alignment horizontal="center" vertical="center" wrapText="1"/>
    </xf>
    <xf numFmtId="0" fontId="19" fillId="0" borderId="0" xfId="0" applyFont="1" applyFill="1" applyBorder="1" applyAlignment="1" applyProtection="1">
      <alignment horizontal="left" vertical="center"/>
    </xf>
    <xf numFmtId="166" fontId="5" fillId="2" borderId="9" xfId="1" applyNumberFormat="1" applyFont="1" applyFill="1" applyBorder="1" applyAlignment="1" applyProtection="1">
      <alignment horizontal="center" wrapText="1"/>
    </xf>
    <xf numFmtId="44" fontId="0" fillId="0" borderId="0" xfId="1" applyFont="1"/>
    <xf numFmtId="44" fontId="0" fillId="0" borderId="0" xfId="1" applyFont="1" applyFill="1"/>
    <xf numFmtId="0" fontId="7" fillId="6" borderId="4" xfId="0" applyFont="1" applyFill="1" applyBorder="1" applyAlignment="1" applyProtection="1">
      <alignment horizontal="left" vertical="center"/>
    </xf>
    <xf numFmtId="0" fontId="17" fillId="7" borderId="9" xfId="0" applyFont="1" applyFill="1" applyBorder="1" applyAlignment="1" applyProtection="1">
      <alignment wrapText="1"/>
    </xf>
    <xf numFmtId="0" fontId="17" fillId="7" borderId="9" xfId="0" applyFont="1" applyFill="1" applyBorder="1" applyAlignment="1" applyProtection="1">
      <alignment horizontal="center" wrapText="1"/>
    </xf>
    <xf numFmtId="0" fontId="17" fillId="7" borderId="0" xfId="0" applyFont="1" applyFill="1" applyBorder="1" applyAlignment="1" applyProtection="1">
      <alignment horizontal="center" wrapText="1"/>
    </xf>
    <xf numFmtId="43" fontId="17" fillId="7" borderId="0" xfId="2" applyFont="1" applyFill="1" applyBorder="1" applyAlignment="1" applyProtection="1">
      <alignment horizontal="center" wrapText="1"/>
    </xf>
    <xf numFmtId="44" fontId="5" fillId="2" borderId="9" xfId="1" applyFont="1" applyFill="1" applyBorder="1" applyAlignment="1" applyProtection="1">
      <alignment horizontal="center"/>
    </xf>
    <xf numFmtId="44" fontId="0" fillId="0" borderId="0" xfId="0" applyNumberFormat="1"/>
    <xf numFmtId="0" fontId="17" fillId="2" borderId="22" xfId="0" applyFont="1" applyFill="1" applyBorder="1" applyAlignment="1" applyProtection="1">
      <alignment horizontal="center" vertical="center" wrapText="1"/>
    </xf>
    <xf numFmtId="43" fontId="17" fillId="2" borderId="22" xfId="2" applyFont="1" applyFill="1" applyBorder="1" applyAlignment="1" applyProtection="1">
      <alignment horizontal="center" vertical="center" wrapText="1"/>
    </xf>
    <xf numFmtId="0" fontId="5" fillId="2" borderId="0" xfId="0" applyFont="1" applyFill="1" applyBorder="1" applyAlignment="1" applyProtection="1">
      <alignment horizontal="left" vertical="center" indent="2"/>
    </xf>
    <xf numFmtId="0" fontId="24" fillId="2" borderId="0" xfId="0" applyFont="1" applyFill="1" applyBorder="1" applyAlignment="1" applyProtection="1">
      <alignment horizontal="left" vertical="center"/>
    </xf>
    <xf numFmtId="0" fontId="7" fillId="2" borderId="0" xfId="0" applyFont="1" applyFill="1" applyBorder="1" applyAlignment="1" applyProtection="1">
      <alignment vertical="center"/>
    </xf>
    <xf numFmtId="43" fontId="7" fillId="2" borderId="0" xfId="2" applyFont="1" applyFill="1" applyBorder="1" applyAlignment="1" applyProtection="1">
      <alignment vertical="center"/>
    </xf>
    <xf numFmtId="0" fontId="0" fillId="0" borderId="0" xfId="0" quotePrefix="1" applyFont="1"/>
    <xf numFmtId="43" fontId="0" fillId="0" borderId="0" xfId="0" applyNumberFormat="1"/>
    <xf numFmtId="44" fontId="0" fillId="0" borderId="0" xfId="0" applyNumberFormat="1" applyFont="1" applyFill="1"/>
    <xf numFmtId="0" fontId="0" fillId="0" borderId="31" xfId="0" applyBorder="1"/>
    <xf numFmtId="0" fontId="0" fillId="0" borderId="32" xfId="0" applyBorder="1"/>
    <xf numFmtId="0" fontId="0" fillId="0" borderId="33" xfId="0" applyBorder="1"/>
    <xf numFmtId="0" fontId="25" fillId="0" borderId="31"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33" xfId="0" applyFont="1" applyBorder="1" applyAlignment="1">
      <alignment horizontal="center" vertical="center" wrapText="1"/>
    </xf>
    <xf numFmtId="0" fontId="0" fillId="0" borderId="4" xfId="0" applyBorder="1" applyAlignment="1">
      <alignment horizontal="center"/>
    </xf>
    <xf numFmtId="0" fontId="0" fillId="0" borderId="0" xfId="0" applyBorder="1" applyAlignment="1">
      <alignment horizontal="center"/>
    </xf>
    <xf numFmtId="167" fontId="0" fillId="0" borderId="5" xfId="3" applyNumberFormat="1"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167" fontId="0" fillId="0" borderId="8" xfId="3" applyNumberFormat="1" applyFont="1" applyBorder="1" applyAlignment="1">
      <alignment horizontal="center"/>
    </xf>
    <xf numFmtId="9" fontId="5" fillId="2" borderId="0" xfId="3" applyFont="1" applyFill="1" applyBorder="1" applyAlignment="1" applyProtection="1">
      <alignment horizontal="center" vertical="center"/>
    </xf>
    <xf numFmtId="165" fontId="5" fillId="3" borderId="22" xfId="2" applyNumberFormat="1" applyFont="1" applyFill="1" applyBorder="1" applyAlignment="1" applyProtection="1">
      <alignment horizontal="center"/>
      <protection locked="0"/>
    </xf>
    <xf numFmtId="0" fontId="5" fillId="3" borderId="22" xfId="0" applyFont="1" applyFill="1" applyBorder="1" applyAlignment="1" applyProtection="1">
      <alignment horizontal="center" wrapText="1"/>
      <protection locked="0"/>
    </xf>
    <xf numFmtId="10" fontId="5" fillId="3" borderId="22" xfId="3" applyNumberFormat="1" applyFont="1" applyFill="1" applyBorder="1" applyAlignment="1" applyProtection="1">
      <alignment horizontal="center"/>
      <protection locked="0"/>
    </xf>
    <xf numFmtId="166" fontId="5" fillId="2" borderId="22" xfId="1" applyNumberFormat="1" applyFont="1" applyFill="1" applyBorder="1" applyAlignment="1" applyProtection="1">
      <alignment horizontal="center" wrapText="1"/>
    </xf>
    <xf numFmtId="0" fontId="5" fillId="2" borderId="0" xfId="0" applyFont="1" applyFill="1" applyBorder="1" applyAlignment="1" applyProtection="1">
      <alignment horizontal="center" wrapText="1"/>
    </xf>
    <xf numFmtId="166" fontId="5" fillId="2" borderId="0" xfId="1" applyNumberFormat="1" applyFont="1" applyFill="1" applyBorder="1" applyAlignment="1" applyProtection="1">
      <alignment horizontal="right" wrapText="1"/>
    </xf>
    <xf numFmtId="43" fontId="5" fillId="2" borderId="0" xfId="2" applyFont="1" applyFill="1" applyBorder="1" applyAlignment="1" applyProtection="1">
      <alignment horizontal="center" wrapText="1"/>
    </xf>
    <xf numFmtId="44" fontId="5" fillId="2" borderId="0" xfId="1" applyFont="1" applyFill="1" applyBorder="1" applyAlignment="1" applyProtection="1">
      <alignment horizontal="center" wrapText="1"/>
    </xf>
    <xf numFmtId="0" fontId="11" fillId="2" borderId="4" xfId="0" applyFont="1" applyFill="1" applyBorder="1" applyProtection="1"/>
    <xf numFmtId="0" fontId="16" fillId="2" borderId="4" xfId="0" applyFont="1" applyFill="1" applyBorder="1" applyAlignment="1" applyProtection="1">
      <alignment horizontal="center" vertical="center" wrapText="1"/>
    </xf>
    <xf numFmtId="0" fontId="5" fillId="2" borderId="4" xfId="0" applyFont="1" applyFill="1" applyBorder="1" applyProtection="1"/>
    <xf numFmtId="0" fontId="17" fillId="2" borderId="4" xfId="0" applyFont="1" applyFill="1" applyBorder="1" applyAlignment="1" applyProtection="1">
      <alignment horizontal="center" vertical="center" wrapText="1"/>
    </xf>
    <xf numFmtId="0" fontId="17" fillId="2" borderId="4" xfId="0" applyFont="1" applyFill="1" applyBorder="1" applyAlignment="1" applyProtection="1">
      <alignment wrapText="1"/>
    </xf>
    <xf numFmtId="0" fontId="17" fillId="2" borderId="4" xfId="0" applyFont="1" applyFill="1" applyBorder="1" applyProtection="1"/>
    <xf numFmtId="0" fontId="17" fillId="2" borderId="4" xfId="0" applyFont="1" applyFill="1" applyBorder="1" applyAlignment="1" applyProtection="1"/>
    <xf numFmtId="0" fontId="22" fillId="2" borderId="4" xfId="0" applyFont="1" applyFill="1" applyBorder="1" applyAlignment="1" applyProtection="1"/>
    <xf numFmtId="0" fontId="0" fillId="2" borderId="6" xfId="0" applyFont="1" applyFill="1" applyBorder="1" applyProtection="1"/>
    <xf numFmtId="0" fontId="23" fillId="2" borderId="4" xfId="0" applyFont="1" applyFill="1" applyBorder="1" applyProtection="1"/>
    <xf numFmtId="43" fontId="17" fillId="2" borderId="9" xfId="2" applyFont="1" applyFill="1" applyBorder="1" applyAlignment="1" applyProtection="1">
      <alignment horizontal="center"/>
    </xf>
    <xf numFmtId="0" fontId="12" fillId="2" borderId="0" xfId="0" quotePrefix="1" applyFont="1" applyFill="1" applyAlignment="1" applyProtection="1">
      <alignment horizontal="left" vertical="center" indent="3"/>
    </xf>
    <xf numFmtId="0" fontId="5" fillId="2" borderId="20" xfId="0" applyFont="1" applyFill="1" applyBorder="1" applyAlignment="1" applyProtection="1">
      <alignment horizontal="center" wrapText="1"/>
    </xf>
    <xf numFmtId="0" fontId="17" fillId="2" borderId="18" xfId="0" applyFont="1" applyFill="1" applyBorder="1" applyAlignment="1" applyProtection="1">
      <alignment horizontal="center" wrapText="1"/>
    </xf>
    <xf numFmtId="168" fontId="5" fillId="2" borderId="9" xfId="1" applyNumberFormat="1" applyFont="1" applyFill="1" applyBorder="1" applyAlignment="1" applyProtection="1">
      <alignment horizontal="center" wrapText="1"/>
    </xf>
    <xf numFmtId="168" fontId="17" fillId="2" borderId="9" xfId="1" applyNumberFormat="1" applyFont="1" applyFill="1" applyBorder="1" applyAlignment="1" applyProtection="1">
      <alignment horizontal="center" wrapText="1"/>
    </xf>
    <xf numFmtId="0" fontId="26" fillId="2" borderId="0" xfId="0" applyFont="1" applyFill="1" applyBorder="1" applyAlignment="1" applyProtection="1">
      <alignment horizontal="left" vertical="center" indent="2"/>
    </xf>
    <xf numFmtId="0" fontId="27" fillId="2" borderId="9" xfId="0" applyFont="1" applyFill="1" applyBorder="1" applyAlignment="1" applyProtection="1">
      <alignment horizontal="center" vertical="center" wrapText="1"/>
    </xf>
    <xf numFmtId="0" fontId="5" fillId="2" borderId="0" xfId="0" applyFont="1" applyFill="1" applyBorder="1" applyAlignment="1" applyProtection="1">
      <alignment horizontal="left" indent="1"/>
    </xf>
    <xf numFmtId="0" fontId="26" fillId="2" borderId="0" xfId="0" applyFont="1" applyFill="1" applyBorder="1" applyAlignment="1" applyProtection="1">
      <alignment horizontal="left" indent="1"/>
    </xf>
    <xf numFmtId="0" fontId="26" fillId="2" borderId="0" xfId="0" applyFont="1" applyFill="1" applyBorder="1" applyAlignment="1" applyProtection="1"/>
    <xf numFmtId="0" fontId="26" fillId="2" borderId="0" xfId="0" applyFont="1" applyFill="1" applyBorder="1" applyAlignment="1" applyProtection="1">
      <alignment horizontal="left"/>
    </xf>
    <xf numFmtId="0" fontId="26" fillId="2" borderId="0" xfId="0" applyFont="1" applyFill="1" applyBorder="1" applyProtection="1"/>
    <xf numFmtId="9" fontId="5" fillId="2" borderId="18" xfId="3" applyFont="1" applyFill="1" applyBorder="1" applyAlignment="1" applyProtection="1">
      <alignment horizontal="center" vertical="center"/>
      <protection locked="0"/>
    </xf>
    <xf numFmtId="0" fontId="7" fillId="2" borderId="0" xfId="0" applyFont="1" applyFill="1" applyAlignment="1">
      <alignment horizontal="left" vertical="center" wrapText="1"/>
    </xf>
    <xf numFmtId="0" fontId="20" fillId="2" borderId="14" xfId="0" quotePrefix="1" applyFont="1" applyFill="1" applyBorder="1" applyAlignment="1" applyProtection="1">
      <alignment wrapText="1"/>
    </xf>
    <xf numFmtId="0" fontId="17" fillId="2" borderId="16" xfId="0" applyFont="1" applyFill="1" applyBorder="1" applyAlignment="1" applyProtection="1">
      <alignment horizontal="right"/>
    </xf>
    <xf numFmtId="0" fontId="17" fillId="2" borderId="18" xfId="0" applyFont="1" applyFill="1" applyBorder="1" applyAlignment="1" applyProtection="1">
      <alignment horizontal="right"/>
    </xf>
    <xf numFmtId="0" fontId="17" fillId="2" borderId="18" xfId="0" applyFont="1" applyFill="1" applyBorder="1" applyAlignment="1" applyProtection="1">
      <alignment horizontal="left" indent="2"/>
    </xf>
    <xf numFmtId="0" fontId="22" fillId="2" borderId="18" xfId="0" applyFont="1" applyFill="1" applyBorder="1" applyAlignment="1" applyProtection="1">
      <alignment horizontal="left" wrapText="1" indent="2"/>
    </xf>
    <xf numFmtId="43" fontId="17" fillId="2" borderId="20" xfId="2" applyFont="1" applyFill="1" applyBorder="1" applyAlignment="1" applyProtection="1">
      <alignment horizontal="left" wrapText="1" indent="2"/>
    </xf>
    <xf numFmtId="0" fontId="5" fillId="3" borderId="9" xfId="0" applyFont="1" applyFill="1" applyBorder="1" applyAlignment="1" applyProtection="1">
      <alignment horizontal="left" wrapText="1"/>
      <protection locked="0"/>
    </xf>
    <xf numFmtId="0" fontId="5" fillId="5" borderId="0" xfId="0" applyFont="1" applyFill="1" applyBorder="1" applyAlignment="1" applyProtection="1">
      <alignment horizontal="center" wrapText="1"/>
    </xf>
    <xf numFmtId="0" fontId="5" fillId="2" borderId="34" xfId="0" applyFont="1" applyFill="1" applyBorder="1" applyProtection="1"/>
    <xf numFmtId="0" fontId="0" fillId="2" borderId="4" xfId="0" applyFill="1" applyBorder="1" applyProtection="1"/>
    <xf numFmtId="0" fontId="0" fillId="0" borderId="0" xfId="0" applyBorder="1"/>
    <xf numFmtId="43" fontId="0" fillId="2" borderId="0" xfId="2" applyFont="1" applyFill="1"/>
    <xf numFmtId="0" fontId="17" fillId="7" borderId="19" xfId="0" applyFont="1" applyFill="1" applyBorder="1" applyAlignment="1" applyProtection="1">
      <alignment horizontal="center" wrapText="1"/>
    </xf>
    <xf numFmtId="0" fontId="17" fillId="7" borderId="20" xfId="0" applyFont="1" applyFill="1" applyBorder="1" applyAlignment="1" applyProtection="1">
      <alignment horizontal="center" wrapText="1"/>
    </xf>
    <xf numFmtId="0" fontId="17" fillId="7" borderId="18" xfId="0" applyFont="1" applyFill="1" applyBorder="1" applyAlignment="1" applyProtection="1">
      <alignment horizontal="center" wrapText="1"/>
    </xf>
    <xf numFmtId="0" fontId="7" fillId="2" borderId="35" xfId="0" applyFont="1" applyFill="1" applyBorder="1" applyProtection="1"/>
    <xf numFmtId="0" fontId="29" fillId="2" borderId="0" xfId="0" applyFont="1" applyFill="1" applyAlignment="1">
      <alignment vertical="center"/>
    </xf>
    <xf numFmtId="0" fontId="30" fillId="2" borderId="0" xfId="0" applyFont="1" applyFill="1" applyAlignment="1"/>
    <xf numFmtId="0" fontId="9" fillId="2" borderId="0" xfId="0" applyFont="1" applyFill="1" applyAlignment="1">
      <alignment horizontal="left" wrapText="1"/>
    </xf>
    <xf numFmtId="0" fontId="31" fillId="2" borderId="0" xfId="0" applyFont="1" applyFill="1" applyAlignment="1">
      <alignment horizontal="left" wrapText="1"/>
    </xf>
    <xf numFmtId="0" fontId="31" fillId="2" borderId="1" xfId="0" applyFont="1" applyFill="1" applyBorder="1" applyAlignment="1">
      <alignment horizontal="left" wrapText="1"/>
    </xf>
    <xf numFmtId="0" fontId="31" fillId="2" borderId="2" xfId="0" applyFont="1" applyFill="1" applyBorder="1" applyAlignment="1">
      <alignment horizontal="left" wrapText="1"/>
    </xf>
    <xf numFmtId="0" fontId="32" fillId="2" borderId="2" xfId="0" applyFont="1" applyFill="1" applyBorder="1" applyAlignment="1">
      <alignment wrapText="1"/>
    </xf>
    <xf numFmtId="0" fontId="32" fillId="2" borderId="3" xfId="0" applyFont="1" applyFill="1" applyBorder="1" applyAlignment="1">
      <alignment wrapText="1"/>
    </xf>
    <xf numFmtId="0" fontId="32" fillId="2" borderId="0" xfId="0" applyFont="1" applyFill="1" applyAlignment="1">
      <alignment wrapText="1"/>
    </xf>
    <xf numFmtId="0" fontId="31" fillId="2" borderId="0" xfId="0" applyFont="1" applyFill="1" applyBorder="1" applyAlignment="1"/>
    <xf numFmtId="0" fontId="26" fillId="3" borderId="36" xfId="0" applyFont="1" applyFill="1" applyBorder="1" applyAlignment="1" applyProtection="1">
      <alignment horizontal="center" vertical="center"/>
      <protection locked="0"/>
    </xf>
    <xf numFmtId="0" fontId="31" fillId="2" borderId="0" xfId="0" applyFont="1" applyFill="1" applyBorder="1" applyAlignment="1">
      <alignment horizontal="left" wrapText="1"/>
    </xf>
    <xf numFmtId="0" fontId="26" fillId="3" borderId="37" xfId="0" applyFont="1" applyFill="1" applyBorder="1" applyAlignment="1" applyProtection="1">
      <alignment horizontal="center" vertical="center"/>
      <protection locked="0"/>
    </xf>
    <xf numFmtId="9" fontId="26" fillId="2" borderId="37" xfId="3" applyFont="1" applyFill="1" applyBorder="1" applyAlignment="1" applyProtection="1">
      <alignment horizontal="center" vertical="center"/>
      <protection locked="0"/>
    </xf>
    <xf numFmtId="165" fontId="26" fillId="3" borderId="37" xfId="2" applyNumberFormat="1" applyFont="1" applyFill="1" applyBorder="1" applyAlignment="1" applyProtection="1">
      <alignment horizontal="center"/>
      <protection locked="0"/>
    </xf>
    <xf numFmtId="0" fontId="31" fillId="2" borderId="7" xfId="0" applyFont="1" applyFill="1" applyBorder="1" applyAlignment="1">
      <alignment horizontal="left" wrapText="1"/>
    </xf>
    <xf numFmtId="165" fontId="26" fillId="2" borderId="38" xfId="2" applyNumberFormat="1" applyFont="1" applyFill="1" applyBorder="1" applyAlignment="1" applyProtection="1">
      <alignment horizontal="center" vertical="center"/>
      <protection locked="0"/>
    </xf>
    <xf numFmtId="9" fontId="26" fillId="2" borderId="0" xfId="3" applyFont="1" applyFill="1" applyBorder="1" applyAlignment="1" applyProtection="1">
      <alignment horizontal="center" vertical="center"/>
      <protection locked="0"/>
    </xf>
    <xf numFmtId="0" fontId="0" fillId="2" borderId="0" xfId="0" applyFill="1" applyBorder="1" applyAlignment="1">
      <alignment horizontal="center"/>
    </xf>
    <xf numFmtId="167" fontId="0" fillId="2" borderId="0" xfId="3" applyNumberFormat="1" applyFont="1" applyFill="1" applyBorder="1" applyAlignment="1">
      <alignment horizontal="center"/>
    </xf>
    <xf numFmtId="0" fontId="31" fillId="2" borderId="0" xfId="0" applyFont="1" applyFill="1" applyAlignment="1"/>
    <xf numFmtId="0" fontId="31" fillId="2" borderId="0" xfId="0" applyFont="1" applyFill="1"/>
    <xf numFmtId="0" fontId="31" fillId="2" borderId="4" xfId="0" applyFont="1" applyFill="1" applyBorder="1" applyAlignment="1"/>
    <xf numFmtId="0" fontId="31" fillId="2" borderId="6" xfId="0" applyFont="1" applyFill="1" applyBorder="1" applyAlignment="1"/>
    <xf numFmtId="0" fontId="31" fillId="2" borderId="7" xfId="0" applyFont="1" applyFill="1" applyBorder="1" applyAlignment="1"/>
    <xf numFmtId="0" fontId="33" fillId="2" borderId="0" xfId="0" applyFont="1" applyFill="1" applyAlignment="1">
      <alignment horizontal="left"/>
    </xf>
    <xf numFmtId="0" fontId="9" fillId="2" borderId="0" xfId="0" applyFont="1" applyFill="1" applyAlignment="1">
      <alignment vertical="center"/>
    </xf>
    <xf numFmtId="0" fontId="2" fillId="2" borderId="0" xfId="0" applyFont="1" applyFill="1"/>
    <xf numFmtId="0" fontId="0" fillId="2" borderId="0" xfId="0" applyFont="1" applyFill="1" applyAlignment="1">
      <alignment horizontal="center"/>
    </xf>
    <xf numFmtId="43" fontId="0" fillId="2" borderId="0" xfId="0" applyNumberFormat="1" applyFont="1" applyFill="1"/>
    <xf numFmtId="0" fontId="0" fillId="2" borderId="0" xfId="0" applyFont="1" applyFill="1" applyBorder="1"/>
    <xf numFmtId="0" fontId="25" fillId="0" borderId="0" xfId="0" applyFont="1"/>
    <xf numFmtId="0" fontId="25" fillId="2" borderId="0" xfId="0" applyFont="1" applyFill="1"/>
    <xf numFmtId="0" fontId="0" fillId="0" borderId="0" xfId="0" applyFill="1" applyBorder="1"/>
    <xf numFmtId="0" fontId="25" fillId="0" borderId="0" xfId="0" applyFont="1" applyFill="1" applyBorder="1"/>
    <xf numFmtId="0" fontId="34" fillId="0" borderId="0" xfId="0" applyFont="1" applyFill="1" applyBorder="1"/>
    <xf numFmtId="0" fontId="35" fillId="0" borderId="0" xfId="0" applyFont="1" applyFill="1" applyBorder="1"/>
    <xf numFmtId="0" fontId="7" fillId="0" borderId="0" xfId="0" applyFont="1"/>
    <xf numFmtId="0" fontId="31" fillId="2" borderId="4" xfId="0" applyFont="1" applyFill="1" applyBorder="1" applyAlignment="1">
      <alignment horizontal="left" wrapText="1"/>
    </xf>
    <xf numFmtId="0" fontId="31" fillId="2" borderId="0" xfId="0" applyFont="1" applyFill="1" applyBorder="1" applyAlignment="1">
      <alignment horizontal="left" wrapText="1"/>
    </xf>
    <xf numFmtId="0" fontId="32" fillId="2" borderId="2" xfId="0" applyFont="1" applyFill="1" applyBorder="1" applyAlignment="1">
      <alignment horizontal="center" wrapText="1"/>
    </xf>
    <xf numFmtId="0" fontId="31" fillId="2" borderId="4" xfId="0" applyFont="1" applyFill="1" applyBorder="1" applyAlignment="1">
      <alignment horizontal="left"/>
    </xf>
    <xf numFmtId="0" fontId="31" fillId="2" borderId="0" xfId="0" applyFont="1" applyFill="1" applyBorder="1" applyAlignment="1">
      <alignment horizontal="left"/>
    </xf>
    <xf numFmtId="0" fontId="8" fillId="2" borderId="0" xfId="0" applyFont="1" applyFill="1" applyBorder="1" applyAlignment="1">
      <alignment horizontal="center" vertical="center" wrapText="1"/>
    </xf>
    <xf numFmtId="0" fontId="7" fillId="2" borderId="0" xfId="0" applyFont="1" applyFill="1" applyAlignment="1">
      <alignment horizontal="left" vertical="center" wrapText="1"/>
    </xf>
    <xf numFmtId="0" fontId="31" fillId="2" borderId="0" xfId="0" applyFont="1" applyFill="1" applyAlignment="1">
      <alignment horizontal="left" vertical="top" wrapText="1"/>
    </xf>
    <xf numFmtId="0" fontId="5" fillId="2" borderId="11" xfId="0" applyFont="1" applyFill="1" applyBorder="1" applyAlignment="1" applyProtection="1">
      <alignment horizontal="center"/>
    </xf>
    <xf numFmtId="0" fontId="26" fillId="3" borderId="16" xfId="0" applyFont="1" applyFill="1" applyBorder="1" applyAlignment="1" applyProtection="1">
      <alignment horizontal="left"/>
      <protection locked="0"/>
    </xf>
    <xf numFmtId="0" fontId="5" fillId="3" borderId="18" xfId="0" applyFont="1" applyFill="1" applyBorder="1" applyAlignment="1" applyProtection="1">
      <alignment horizontal="left"/>
      <protection locked="0"/>
    </xf>
    <xf numFmtId="0" fontId="26" fillId="2" borderId="0" xfId="0" applyFont="1" applyFill="1" applyBorder="1" applyAlignment="1" applyProtection="1">
      <alignment horizontal="left" wrapText="1" indent="1"/>
    </xf>
    <xf numFmtId="0" fontId="18" fillId="2" borderId="0" xfId="0" applyFont="1" applyFill="1" applyBorder="1" applyAlignment="1" applyProtection="1">
      <alignment horizontal="center" wrapText="1"/>
    </xf>
    <xf numFmtId="0" fontId="5" fillId="2" borderId="0" xfId="0" applyFont="1" applyFill="1" applyBorder="1" applyAlignment="1" applyProtection="1">
      <alignment horizontal="left" indent="2"/>
    </xf>
    <xf numFmtId="0" fontId="5" fillId="2" borderId="14" xfId="0" applyFont="1" applyFill="1" applyBorder="1" applyAlignment="1" applyProtection="1">
      <alignment horizontal="left" indent="2"/>
    </xf>
    <xf numFmtId="0" fontId="17" fillId="2" borderId="16" xfId="0" applyFont="1" applyFill="1" applyBorder="1" applyAlignment="1" applyProtection="1">
      <alignment horizontal="left" indent="2"/>
    </xf>
    <xf numFmtId="0" fontId="17" fillId="2" borderId="17" xfId="0" applyFont="1" applyFill="1" applyBorder="1" applyAlignment="1" applyProtection="1">
      <alignment horizontal="left" indent="2"/>
    </xf>
    <xf numFmtId="0" fontId="5" fillId="2" borderId="11" xfId="0" applyFont="1" applyFill="1" applyBorder="1" applyAlignment="1" applyProtection="1">
      <alignment horizontal="left" wrapText="1" indent="2"/>
    </xf>
    <xf numFmtId="0" fontId="5" fillId="2" borderId="12" xfId="0" applyFont="1" applyFill="1" applyBorder="1" applyAlignment="1" applyProtection="1">
      <alignment horizontal="left" wrapText="1" indent="2"/>
    </xf>
    <xf numFmtId="0" fontId="5" fillId="3" borderId="9" xfId="0" applyFont="1" applyFill="1" applyBorder="1" applyAlignment="1" applyProtection="1">
      <alignment horizontal="left"/>
      <protection locked="0"/>
    </xf>
    <xf numFmtId="0" fontId="5" fillId="3" borderId="19" xfId="0" applyFont="1" applyFill="1" applyBorder="1" applyAlignment="1" applyProtection="1">
      <alignment horizontal="left"/>
      <protection locked="0"/>
    </xf>
    <xf numFmtId="0" fontId="5" fillId="3" borderId="20" xfId="0" applyFont="1" applyFill="1" applyBorder="1" applyAlignment="1" applyProtection="1">
      <alignment horizontal="left"/>
      <protection locked="0"/>
    </xf>
    <xf numFmtId="0" fontId="5" fillId="2" borderId="0" xfId="0" applyFont="1" applyFill="1" applyBorder="1" applyAlignment="1" applyProtection="1">
      <alignment horizontal="right" wrapText="1"/>
    </xf>
    <xf numFmtId="0" fontId="5" fillId="3" borderId="16" xfId="0" applyFont="1" applyFill="1" applyBorder="1" applyAlignment="1" applyProtection="1">
      <alignment horizontal="left"/>
      <protection locked="0"/>
    </xf>
    <xf numFmtId="0" fontId="26" fillId="2" borderId="0" xfId="0" applyFont="1" applyFill="1" applyBorder="1" applyAlignment="1" applyProtection="1">
      <alignment horizontal="left" vertical="center" indent="2"/>
    </xf>
    <xf numFmtId="0" fontId="18" fillId="2" borderId="0" xfId="0" applyFont="1" applyFill="1" applyBorder="1" applyAlignment="1" applyProtection="1">
      <alignment horizontal="left" vertical="center" indent="2"/>
    </xf>
    <xf numFmtId="0" fontId="5" fillId="2" borderId="0" xfId="0" applyFont="1" applyFill="1" applyBorder="1" applyAlignment="1" applyProtection="1">
      <alignment horizontal="left" wrapText="1" indent="2"/>
    </xf>
    <xf numFmtId="0" fontId="5" fillId="2" borderId="14" xfId="0" applyFont="1" applyFill="1" applyBorder="1" applyAlignment="1" applyProtection="1">
      <alignment horizontal="left" wrapText="1" indent="2"/>
    </xf>
    <xf numFmtId="49" fontId="26" fillId="3" borderId="18" xfId="0" applyNumberFormat="1" applyFont="1" applyFill="1" applyBorder="1" applyAlignment="1" applyProtection="1">
      <alignment horizontal="center"/>
      <protection locked="0"/>
    </xf>
    <xf numFmtId="0" fontId="5" fillId="2" borderId="0" xfId="0" applyFont="1" applyFill="1" applyBorder="1" applyAlignment="1" applyProtection="1">
      <alignment horizontal="left" vertical="center" indent="2"/>
    </xf>
    <xf numFmtId="0" fontId="24" fillId="2" borderId="0" xfId="0" applyFont="1" applyFill="1" applyBorder="1" applyAlignment="1" applyProtection="1">
      <alignment horizontal="left" vertical="center" wrapText="1"/>
    </xf>
    <xf numFmtId="0" fontId="19"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5" fillId="3" borderId="22" xfId="0" applyFont="1" applyFill="1" applyBorder="1" applyAlignment="1" applyProtection="1">
      <alignment horizontal="left"/>
      <protection locked="0"/>
    </xf>
    <xf numFmtId="0" fontId="17" fillId="2" borderId="19"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20" xfId="0" applyFont="1" applyFill="1" applyBorder="1" applyAlignment="1" applyProtection="1">
      <alignment horizontal="center" vertical="center" wrapText="1"/>
    </xf>
    <xf numFmtId="0" fontId="15" fillId="3" borderId="18" xfId="4" applyFont="1" applyFill="1" applyBorder="1" applyAlignment="1" applyProtection="1">
      <alignment horizontal="left"/>
      <protection locked="0"/>
    </xf>
    <xf numFmtId="0" fontId="17" fillId="2" borderId="9" xfId="0" applyFont="1" applyFill="1" applyBorder="1" applyAlignment="1" applyProtection="1">
      <alignment horizontal="center" vertical="center" wrapText="1"/>
    </xf>
    <xf numFmtId="0" fontId="5" fillId="2" borderId="0" xfId="0" applyFont="1" applyFill="1" applyBorder="1" applyAlignment="1" applyProtection="1"/>
    <xf numFmtId="0" fontId="0" fillId="0" borderId="0" xfId="0" applyAlignment="1"/>
  </cellXfs>
  <cellStyles count="5">
    <cellStyle name="Comma" xfId="2" builtinId="3"/>
    <cellStyle name="Currency" xfId="1"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14</xdr:col>
      <xdr:colOff>295275</xdr:colOff>
      <xdr:row>118</xdr:row>
      <xdr:rowOff>19050</xdr:rowOff>
    </xdr:from>
    <xdr:to>
      <xdr:col>14</xdr:col>
      <xdr:colOff>342900</xdr:colOff>
      <xdr:row>123</xdr:row>
      <xdr:rowOff>142875</xdr:rowOff>
    </xdr:to>
    <xdr:cxnSp macro="">
      <xdr:nvCxnSpPr>
        <xdr:cNvPr id="40" name="Straight Arrow Connector 39"/>
        <xdr:cNvCxnSpPr/>
      </xdr:nvCxnSpPr>
      <xdr:spPr>
        <a:xfrm>
          <a:off x="8448675" y="22679025"/>
          <a:ext cx="47625" cy="5048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125</xdr:row>
      <xdr:rowOff>66675</xdr:rowOff>
    </xdr:from>
    <xdr:to>
      <xdr:col>10</xdr:col>
      <xdr:colOff>399315</xdr:colOff>
      <xdr:row>148</xdr:row>
      <xdr:rowOff>66128</xdr:rowOff>
    </xdr:to>
    <xdr:pic>
      <xdr:nvPicPr>
        <xdr:cNvPr id="51" name="Picture 50"/>
        <xdr:cNvPicPr>
          <a:picLocks noChangeAspect="1"/>
        </xdr:cNvPicPr>
      </xdr:nvPicPr>
      <xdr:blipFill>
        <a:blip xmlns:r="http://schemas.openxmlformats.org/officeDocument/2006/relationships" r:embed="rId1"/>
        <a:stretch>
          <a:fillRect/>
        </a:stretch>
      </xdr:blipFill>
      <xdr:spPr>
        <a:xfrm>
          <a:off x="228600" y="23488650"/>
          <a:ext cx="5885715" cy="4380953"/>
        </a:xfrm>
        <a:prstGeom prst="rect">
          <a:avLst/>
        </a:prstGeom>
      </xdr:spPr>
    </xdr:pic>
    <xdr:clientData/>
  </xdr:twoCellAnchor>
  <xdr:twoCellAnchor>
    <xdr:from>
      <xdr:col>1</xdr:col>
      <xdr:colOff>276225</xdr:colOff>
      <xdr:row>126</xdr:row>
      <xdr:rowOff>161925</xdr:rowOff>
    </xdr:from>
    <xdr:to>
      <xdr:col>10</xdr:col>
      <xdr:colOff>457200</xdr:colOff>
      <xdr:row>132</xdr:row>
      <xdr:rowOff>28575</xdr:rowOff>
    </xdr:to>
    <xdr:sp macro="" textlink="">
      <xdr:nvSpPr>
        <xdr:cNvPr id="52" name="Rectangle 51"/>
        <xdr:cNvSpPr/>
      </xdr:nvSpPr>
      <xdr:spPr>
        <a:xfrm>
          <a:off x="504825" y="23774400"/>
          <a:ext cx="5667375" cy="10096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400050</xdr:colOff>
      <xdr:row>145</xdr:row>
      <xdr:rowOff>133350</xdr:rowOff>
    </xdr:from>
    <xdr:to>
      <xdr:col>7</xdr:col>
      <xdr:colOff>228600</xdr:colOff>
      <xdr:row>148</xdr:row>
      <xdr:rowOff>142875</xdr:rowOff>
    </xdr:to>
    <xdr:cxnSp macro="">
      <xdr:nvCxnSpPr>
        <xdr:cNvPr id="66" name="Straight Arrow Connector 65"/>
        <xdr:cNvCxnSpPr/>
      </xdr:nvCxnSpPr>
      <xdr:spPr>
        <a:xfrm flipV="1">
          <a:off x="3676650" y="27365325"/>
          <a:ext cx="438150" cy="58102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152400</xdr:colOff>
      <xdr:row>127</xdr:row>
      <xdr:rowOff>66675</xdr:rowOff>
    </xdr:from>
    <xdr:to>
      <xdr:col>3</xdr:col>
      <xdr:colOff>152400</xdr:colOff>
      <xdr:row>128</xdr:row>
      <xdr:rowOff>133350</xdr:rowOff>
    </xdr:to>
    <xdr:cxnSp macro="">
      <xdr:nvCxnSpPr>
        <xdr:cNvPr id="68" name="Straight Arrow Connector 67"/>
        <xdr:cNvCxnSpPr/>
      </xdr:nvCxnSpPr>
      <xdr:spPr>
        <a:xfrm>
          <a:off x="1600200" y="23869650"/>
          <a:ext cx="0" cy="2571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419100</xdr:colOff>
      <xdr:row>127</xdr:row>
      <xdr:rowOff>171450</xdr:rowOff>
    </xdr:from>
    <xdr:to>
      <xdr:col>5</xdr:col>
      <xdr:colOff>438151</xdr:colOff>
      <xdr:row>128</xdr:row>
      <xdr:rowOff>161925</xdr:rowOff>
    </xdr:to>
    <xdr:cxnSp macro="">
      <xdr:nvCxnSpPr>
        <xdr:cNvPr id="69" name="Straight Arrow Connector 68"/>
        <xdr:cNvCxnSpPr/>
      </xdr:nvCxnSpPr>
      <xdr:spPr>
        <a:xfrm>
          <a:off x="3086100" y="23974425"/>
          <a:ext cx="19051" cy="1809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438150</xdr:colOff>
      <xdr:row>127</xdr:row>
      <xdr:rowOff>85725</xdr:rowOff>
    </xdr:from>
    <xdr:to>
      <xdr:col>6</xdr:col>
      <xdr:colOff>438150</xdr:colOff>
      <xdr:row>128</xdr:row>
      <xdr:rowOff>104775</xdr:rowOff>
    </xdr:to>
    <xdr:cxnSp macro="">
      <xdr:nvCxnSpPr>
        <xdr:cNvPr id="70" name="Straight Arrow Connector 69"/>
        <xdr:cNvCxnSpPr/>
      </xdr:nvCxnSpPr>
      <xdr:spPr>
        <a:xfrm>
          <a:off x="3714750" y="23888700"/>
          <a:ext cx="0" cy="2095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125</xdr:row>
      <xdr:rowOff>47625</xdr:rowOff>
    </xdr:from>
    <xdr:to>
      <xdr:col>8</xdr:col>
      <xdr:colOff>9525</xdr:colOff>
      <xdr:row>126</xdr:row>
      <xdr:rowOff>114300</xdr:rowOff>
    </xdr:to>
    <xdr:cxnSp macro="">
      <xdr:nvCxnSpPr>
        <xdr:cNvPr id="71" name="Straight Arrow Connector 70"/>
        <xdr:cNvCxnSpPr/>
      </xdr:nvCxnSpPr>
      <xdr:spPr>
        <a:xfrm>
          <a:off x="4495800" y="23469600"/>
          <a:ext cx="9525" cy="2571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352425</xdr:colOff>
      <xdr:row>124</xdr:row>
      <xdr:rowOff>152400</xdr:rowOff>
    </xdr:from>
    <xdr:to>
      <xdr:col>9</xdr:col>
      <xdr:colOff>361950</xdr:colOff>
      <xdr:row>126</xdr:row>
      <xdr:rowOff>85725</xdr:rowOff>
    </xdr:to>
    <xdr:cxnSp macro="">
      <xdr:nvCxnSpPr>
        <xdr:cNvPr id="72" name="Straight Arrow Connector 71"/>
        <xdr:cNvCxnSpPr/>
      </xdr:nvCxnSpPr>
      <xdr:spPr>
        <a:xfrm flipH="1">
          <a:off x="5457825" y="23383875"/>
          <a:ext cx="9525" cy="31432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228600</xdr:colOff>
      <xdr:row>154</xdr:row>
      <xdr:rowOff>180974</xdr:rowOff>
    </xdr:from>
    <xdr:ext cx="912443" cy="1057275"/>
    <xdr:pic>
      <xdr:nvPicPr>
        <xdr:cNvPr id="88" name="Picture 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00" y="30251399"/>
          <a:ext cx="912443" cy="1057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13</xdr:col>
      <xdr:colOff>142875</xdr:colOff>
      <xdr:row>159</xdr:row>
      <xdr:rowOff>161925</xdr:rowOff>
    </xdr:from>
    <xdr:to>
      <xdr:col>14</xdr:col>
      <xdr:colOff>57150</xdr:colOff>
      <xdr:row>161</xdr:row>
      <xdr:rowOff>19050</xdr:rowOff>
    </xdr:to>
    <xdr:sp macro="" textlink="">
      <xdr:nvSpPr>
        <xdr:cNvPr id="89" name="Oval 88"/>
        <xdr:cNvSpPr/>
      </xdr:nvSpPr>
      <xdr:spPr>
        <a:xfrm>
          <a:off x="7877175" y="31184850"/>
          <a:ext cx="523875"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9525</xdr:colOff>
      <xdr:row>155</xdr:row>
      <xdr:rowOff>219075</xdr:rowOff>
    </xdr:from>
    <xdr:to>
      <xdr:col>6</xdr:col>
      <xdr:colOff>600075</xdr:colOff>
      <xdr:row>157</xdr:row>
      <xdr:rowOff>9525</xdr:rowOff>
    </xdr:to>
    <xdr:sp macro="" textlink="">
      <xdr:nvSpPr>
        <xdr:cNvPr id="90" name="Rectangle 89"/>
        <xdr:cNvSpPr/>
      </xdr:nvSpPr>
      <xdr:spPr>
        <a:xfrm>
          <a:off x="3419475" y="27422475"/>
          <a:ext cx="590550" cy="3524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0</xdr:colOff>
      <xdr:row>157</xdr:row>
      <xdr:rowOff>0</xdr:rowOff>
    </xdr:from>
    <xdr:to>
      <xdr:col>7</xdr:col>
      <xdr:colOff>0</xdr:colOff>
      <xdr:row>158</xdr:row>
      <xdr:rowOff>9525</xdr:rowOff>
    </xdr:to>
    <xdr:sp macro="" textlink="">
      <xdr:nvSpPr>
        <xdr:cNvPr id="91" name="Rectangle 90"/>
        <xdr:cNvSpPr/>
      </xdr:nvSpPr>
      <xdr:spPr>
        <a:xfrm>
          <a:off x="3409950" y="27765375"/>
          <a:ext cx="609600"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6</xdr:col>
      <xdr:colOff>0</xdr:colOff>
      <xdr:row>159</xdr:row>
      <xdr:rowOff>0</xdr:rowOff>
    </xdr:from>
    <xdr:to>
      <xdr:col>7</xdr:col>
      <xdr:colOff>0</xdr:colOff>
      <xdr:row>160</xdr:row>
      <xdr:rowOff>9525</xdr:rowOff>
    </xdr:to>
    <xdr:sp macro="" textlink="">
      <xdr:nvSpPr>
        <xdr:cNvPr id="92" name="Rectangle 91"/>
        <xdr:cNvSpPr/>
      </xdr:nvSpPr>
      <xdr:spPr>
        <a:xfrm>
          <a:off x="3409950" y="28146375"/>
          <a:ext cx="609600"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13</xdr:col>
      <xdr:colOff>466725</xdr:colOff>
      <xdr:row>159</xdr:row>
      <xdr:rowOff>161925</xdr:rowOff>
    </xdr:from>
    <xdr:to>
      <xdr:col>14</xdr:col>
      <xdr:colOff>485775</xdr:colOff>
      <xdr:row>161</xdr:row>
      <xdr:rowOff>104776</xdr:rowOff>
    </xdr:to>
    <xdr:cxnSp macro="">
      <xdr:nvCxnSpPr>
        <xdr:cNvPr id="93" name="Curved Connector 92"/>
        <xdr:cNvCxnSpPr/>
      </xdr:nvCxnSpPr>
      <xdr:spPr>
        <a:xfrm flipV="1">
          <a:off x="8143875" y="28308300"/>
          <a:ext cx="628650" cy="323851"/>
        </a:xfrm>
        <a:prstGeom prst="curvedConnector3">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107156</xdr:colOff>
      <xdr:row>151</xdr:row>
      <xdr:rowOff>101203</xdr:rowOff>
    </xdr:from>
    <xdr:to>
      <xdr:col>0</xdr:col>
      <xdr:colOff>440531</xdr:colOff>
      <xdr:row>151</xdr:row>
      <xdr:rowOff>101203</xdr:rowOff>
    </xdr:to>
    <xdr:cxnSp macro="">
      <xdr:nvCxnSpPr>
        <xdr:cNvPr id="94" name="Straight Arrow Connector 93"/>
        <xdr:cNvCxnSpPr/>
      </xdr:nvCxnSpPr>
      <xdr:spPr>
        <a:xfrm>
          <a:off x="107156" y="25990153"/>
          <a:ext cx="257175" cy="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119</xdr:row>
      <xdr:rowOff>95250</xdr:rowOff>
    </xdr:from>
    <xdr:to>
      <xdr:col>0</xdr:col>
      <xdr:colOff>133350</xdr:colOff>
      <xdr:row>151</xdr:row>
      <xdr:rowOff>104775</xdr:rowOff>
    </xdr:to>
    <xdr:cxnSp macro="">
      <xdr:nvCxnSpPr>
        <xdr:cNvPr id="96" name="Straight Connector 95"/>
        <xdr:cNvCxnSpPr/>
      </xdr:nvCxnSpPr>
      <xdr:spPr>
        <a:xfrm flipH="1">
          <a:off x="114300" y="22945725"/>
          <a:ext cx="19050" cy="61055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126914</xdr:colOff>
      <xdr:row>119</xdr:row>
      <xdr:rowOff>94992</xdr:rowOff>
    </xdr:from>
    <xdr:to>
      <xdr:col>0</xdr:col>
      <xdr:colOff>345989</xdr:colOff>
      <xdr:row>119</xdr:row>
      <xdr:rowOff>94992</xdr:rowOff>
    </xdr:to>
    <xdr:cxnSp macro="">
      <xdr:nvCxnSpPr>
        <xdr:cNvPr id="99" name="Straight Connector 98"/>
        <xdr:cNvCxnSpPr/>
      </xdr:nvCxnSpPr>
      <xdr:spPr>
        <a:xfrm flipH="1">
          <a:off x="126914" y="23231732"/>
          <a:ext cx="219075"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457200</xdr:colOff>
      <xdr:row>123</xdr:row>
      <xdr:rowOff>180975</xdr:rowOff>
    </xdr:from>
    <xdr:to>
      <xdr:col>15</xdr:col>
      <xdr:colOff>295143</xdr:colOff>
      <xdr:row>136</xdr:row>
      <xdr:rowOff>152094</xdr:rowOff>
    </xdr:to>
    <xdr:pic>
      <xdr:nvPicPr>
        <xdr:cNvPr id="3" name="Picture 2"/>
        <xdr:cNvPicPr>
          <a:picLocks noChangeAspect="1"/>
        </xdr:cNvPicPr>
      </xdr:nvPicPr>
      <xdr:blipFill>
        <a:blip xmlns:r="http://schemas.openxmlformats.org/officeDocument/2006/relationships" r:embed="rId3"/>
        <a:stretch>
          <a:fillRect/>
        </a:stretch>
      </xdr:blipFill>
      <xdr:spPr>
        <a:xfrm>
          <a:off x="8191500" y="23793450"/>
          <a:ext cx="1057143" cy="2447619"/>
        </a:xfrm>
        <a:prstGeom prst="rect">
          <a:avLst/>
        </a:prstGeom>
      </xdr:spPr>
    </xdr:pic>
    <xdr:clientData/>
  </xdr:twoCellAnchor>
  <xdr:twoCellAnchor editAs="oneCell">
    <xdr:from>
      <xdr:col>0</xdr:col>
      <xdr:colOff>333375</xdr:colOff>
      <xdr:row>31</xdr:row>
      <xdr:rowOff>173850</xdr:rowOff>
    </xdr:from>
    <xdr:to>
      <xdr:col>15</xdr:col>
      <xdr:colOff>285750</xdr:colOff>
      <xdr:row>42</xdr:row>
      <xdr:rowOff>180632</xdr:rowOff>
    </xdr:to>
    <xdr:pic>
      <xdr:nvPicPr>
        <xdr:cNvPr id="5" name="Picture 4"/>
        <xdr:cNvPicPr>
          <a:picLocks noChangeAspect="1"/>
        </xdr:cNvPicPr>
      </xdr:nvPicPr>
      <xdr:blipFill>
        <a:blip xmlns:r="http://schemas.openxmlformats.org/officeDocument/2006/relationships" r:embed="rId4"/>
        <a:stretch>
          <a:fillRect/>
        </a:stretch>
      </xdr:blipFill>
      <xdr:spPr>
        <a:xfrm>
          <a:off x="333375" y="6984225"/>
          <a:ext cx="8820150" cy="2216582"/>
        </a:xfrm>
        <a:prstGeom prst="rect">
          <a:avLst/>
        </a:prstGeom>
      </xdr:spPr>
    </xdr:pic>
    <xdr:clientData/>
  </xdr:twoCellAnchor>
  <xdr:twoCellAnchor editAs="oneCell">
    <xdr:from>
      <xdr:col>0</xdr:col>
      <xdr:colOff>409575</xdr:colOff>
      <xdr:row>47</xdr:row>
      <xdr:rowOff>66675</xdr:rowOff>
    </xdr:from>
    <xdr:to>
      <xdr:col>15</xdr:col>
      <xdr:colOff>73739</xdr:colOff>
      <xdr:row>52</xdr:row>
      <xdr:rowOff>142668</xdr:rowOff>
    </xdr:to>
    <xdr:pic>
      <xdr:nvPicPr>
        <xdr:cNvPr id="6" name="Picture 5"/>
        <xdr:cNvPicPr>
          <a:picLocks noChangeAspect="1"/>
        </xdr:cNvPicPr>
      </xdr:nvPicPr>
      <xdr:blipFill>
        <a:blip xmlns:r="http://schemas.openxmlformats.org/officeDocument/2006/relationships" r:embed="rId5"/>
        <a:stretch>
          <a:fillRect/>
        </a:stretch>
      </xdr:blipFill>
      <xdr:spPr>
        <a:xfrm>
          <a:off x="409575" y="10039350"/>
          <a:ext cx="8608139" cy="1304718"/>
        </a:xfrm>
        <a:prstGeom prst="rect">
          <a:avLst/>
        </a:prstGeom>
      </xdr:spPr>
    </xdr:pic>
    <xdr:clientData/>
  </xdr:twoCellAnchor>
  <xdr:twoCellAnchor>
    <xdr:from>
      <xdr:col>5</xdr:col>
      <xdr:colOff>514350</xdr:colOff>
      <xdr:row>48</xdr:row>
      <xdr:rowOff>142875</xdr:rowOff>
    </xdr:from>
    <xdr:to>
      <xdr:col>7</xdr:col>
      <xdr:colOff>66675</xdr:colOff>
      <xdr:row>48</xdr:row>
      <xdr:rowOff>266700</xdr:rowOff>
    </xdr:to>
    <xdr:sp macro="" textlink="">
      <xdr:nvSpPr>
        <xdr:cNvPr id="7" name="Rectangle 6"/>
        <xdr:cNvSpPr/>
      </xdr:nvSpPr>
      <xdr:spPr>
        <a:xfrm>
          <a:off x="3371850" y="10306050"/>
          <a:ext cx="771525" cy="1238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409576</xdr:colOff>
      <xdr:row>55</xdr:row>
      <xdr:rowOff>152400</xdr:rowOff>
    </xdr:from>
    <xdr:to>
      <xdr:col>15</xdr:col>
      <xdr:colOff>290006</xdr:colOff>
      <xdr:row>62</xdr:row>
      <xdr:rowOff>152194</xdr:rowOff>
    </xdr:to>
    <xdr:pic>
      <xdr:nvPicPr>
        <xdr:cNvPr id="10" name="Picture 9"/>
        <xdr:cNvPicPr>
          <a:picLocks noChangeAspect="1"/>
        </xdr:cNvPicPr>
      </xdr:nvPicPr>
      <xdr:blipFill>
        <a:blip xmlns:r="http://schemas.openxmlformats.org/officeDocument/2006/relationships" r:embed="rId6"/>
        <a:stretch>
          <a:fillRect/>
        </a:stretch>
      </xdr:blipFill>
      <xdr:spPr>
        <a:xfrm>
          <a:off x="409576" y="11925300"/>
          <a:ext cx="8824405" cy="1333294"/>
        </a:xfrm>
        <a:prstGeom prst="rect">
          <a:avLst/>
        </a:prstGeom>
      </xdr:spPr>
    </xdr:pic>
    <xdr:clientData/>
  </xdr:twoCellAnchor>
  <xdr:twoCellAnchor>
    <xdr:from>
      <xdr:col>10</xdr:col>
      <xdr:colOff>161925</xdr:colOff>
      <xdr:row>55</xdr:row>
      <xdr:rowOff>19050</xdr:rowOff>
    </xdr:from>
    <xdr:to>
      <xdr:col>10</xdr:col>
      <xdr:colOff>400050</xdr:colOff>
      <xdr:row>57</xdr:row>
      <xdr:rowOff>95250</xdr:rowOff>
    </xdr:to>
    <xdr:cxnSp macro="">
      <xdr:nvCxnSpPr>
        <xdr:cNvPr id="12" name="Straight Arrow Connector 11"/>
        <xdr:cNvCxnSpPr/>
      </xdr:nvCxnSpPr>
      <xdr:spPr>
        <a:xfrm flipH="1">
          <a:off x="6067425" y="11791950"/>
          <a:ext cx="238125" cy="45720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67</xdr:row>
      <xdr:rowOff>0</xdr:rowOff>
    </xdr:from>
    <xdr:to>
      <xdr:col>12</xdr:col>
      <xdr:colOff>561067</xdr:colOff>
      <xdr:row>73</xdr:row>
      <xdr:rowOff>104619</xdr:rowOff>
    </xdr:to>
    <xdr:pic>
      <xdr:nvPicPr>
        <xdr:cNvPr id="14" name="Picture 13"/>
        <xdr:cNvPicPr>
          <a:picLocks noChangeAspect="1"/>
        </xdr:cNvPicPr>
      </xdr:nvPicPr>
      <xdr:blipFill>
        <a:blip xmlns:r="http://schemas.openxmlformats.org/officeDocument/2006/relationships" r:embed="rId7"/>
        <a:stretch>
          <a:fillRect/>
        </a:stretch>
      </xdr:blipFill>
      <xdr:spPr>
        <a:xfrm>
          <a:off x="419100" y="14058900"/>
          <a:ext cx="7266667" cy="1247619"/>
        </a:xfrm>
        <a:prstGeom prst="rect">
          <a:avLst/>
        </a:prstGeom>
      </xdr:spPr>
    </xdr:pic>
    <xdr:clientData/>
  </xdr:twoCellAnchor>
  <xdr:twoCellAnchor>
    <xdr:from>
      <xdr:col>5</xdr:col>
      <xdr:colOff>85725</xdr:colOff>
      <xdr:row>68</xdr:row>
      <xdr:rowOff>9525</xdr:rowOff>
    </xdr:from>
    <xdr:to>
      <xdr:col>6</xdr:col>
      <xdr:colOff>104775</xdr:colOff>
      <xdr:row>68</xdr:row>
      <xdr:rowOff>161925</xdr:rowOff>
    </xdr:to>
    <xdr:sp macro="" textlink="">
      <xdr:nvSpPr>
        <xdr:cNvPr id="15" name="Rectangle 14"/>
        <xdr:cNvSpPr/>
      </xdr:nvSpPr>
      <xdr:spPr>
        <a:xfrm>
          <a:off x="2943225" y="14258925"/>
          <a:ext cx="628650" cy="1524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5</xdr:col>
      <xdr:colOff>57150</xdr:colOff>
      <xdr:row>69</xdr:row>
      <xdr:rowOff>123825</xdr:rowOff>
    </xdr:from>
    <xdr:to>
      <xdr:col>6</xdr:col>
      <xdr:colOff>209550</xdr:colOff>
      <xdr:row>73</xdr:row>
      <xdr:rowOff>76200</xdr:rowOff>
    </xdr:to>
    <xdr:sp macro="" textlink="">
      <xdr:nvSpPr>
        <xdr:cNvPr id="17" name="Rectangle 16"/>
        <xdr:cNvSpPr/>
      </xdr:nvSpPr>
      <xdr:spPr>
        <a:xfrm>
          <a:off x="2914650" y="14563725"/>
          <a:ext cx="762000" cy="7143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381001</xdr:colOff>
      <xdr:row>76</xdr:row>
      <xdr:rowOff>161925</xdr:rowOff>
    </xdr:from>
    <xdr:to>
      <xdr:col>16</xdr:col>
      <xdr:colOff>37056</xdr:colOff>
      <xdr:row>84</xdr:row>
      <xdr:rowOff>37893</xdr:rowOff>
    </xdr:to>
    <xdr:pic>
      <xdr:nvPicPr>
        <xdr:cNvPr id="19" name="Picture 18"/>
        <xdr:cNvPicPr>
          <a:picLocks noChangeAspect="1"/>
        </xdr:cNvPicPr>
      </xdr:nvPicPr>
      <xdr:blipFill>
        <a:blip xmlns:r="http://schemas.openxmlformats.org/officeDocument/2006/relationships" r:embed="rId8"/>
        <a:stretch>
          <a:fillRect/>
        </a:stretch>
      </xdr:blipFill>
      <xdr:spPr>
        <a:xfrm>
          <a:off x="381001" y="15935325"/>
          <a:ext cx="9095330" cy="1371393"/>
        </a:xfrm>
        <a:prstGeom prst="rect">
          <a:avLst/>
        </a:prstGeom>
      </xdr:spPr>
    </xdr:pic>
    <xdr:clientData/>
  </xdr:twoCellAnchor>
  <xdr:twoCellAnchor>
    <xdr:from>
      <xdr:col>9</xdr:col>
      <xdr:colOff>152400</xdr:colOff>
      <xdr:row>76</xdr:row>
      <xdr:rowOff>66675</xdr:rowOff>
    </xdr:from>
    <xdr:to>
      <xdr:col>9</xdr:col>
      <xdr:colOff>390525</xdr:colOff>
      <xdr:row>77</xdr:row>
      <xdr:rowOff>180975</xdr:rowOff>
    </xdr:to>
    <xdr:cxnSp macro="">
      <xdr:nvCxnSpPr>
        <xdr:cNvPr id="21" name="Straight Arrow Connector 20"/>
        <xdr:cNvCxnSpPr/>
      </xdr:nvCxnSpPr>
      <xdr:spPr>
        <a:xfrm flipH="1">
          <a:off x="5448300" y="15840075"/>
          <a:ext cx="238125" cy="30480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9525</xdr:colOff>
      <xdr:row>87</xdr:row>
      <xdr:rowOff>66674</xdr:rowOff>
    </xdr:from>
    <xdr:to>
      <xdr:col>16</xdr:col>
      <xdr:colOff>6437</xdr:colOff>
      <xdr:row>94</xdr:row>
      <xdr:rowOff>85521</xdr:rowOff>
    </xdr:to>
    <xdr:pic>
      <xdr:nvPicPr>
        <xdr:cNvPr id="26" name="Picture 25"/>
        <xdr:cNvPicPr>
          <a:picLocks noChangeAspect="1"/>
        </xdr:cNvPicPr>
      </xdr:nvPicPr>
      <xdr:blipFill>
        <a:blip xmlns:r="http://schemas.openxmlformats.org/officeDocument/2006/relationships" r:embed="rId9"/>
        <a:stretch>
          <a:fillRect/>
        </a:stretch>
      </xdr:blipFill>
      <xdr:spPr>
        <a:xfrm>
          <a:off x="428625" y="17811749"/>
          <a:ext cx="9055187" cy="1352347"/>
        </a:xfrm>
        <a:prstGeom prst="rect">
          <a:avLst/>
        </a:prstGeom>
      </xdr:spPr>
    </xdr:pic>
    <xdr:clientData/>
  </xdr:twoCellAnchor>
  <xdr:twoCellAnchor>
    <xdr:from>
      <xdr:col>6</xdr:col>
      <xdr:colOff>66675</xdr:colOff>
      <xdr:row>90</xdr:row>
      <xdr:rowOff>133350</xdr:rowOff>
    </xdr:from>
    <xdr:to>
      <xdr:col>7</xdr:col>
      <xdr:colOff>257175</xdr:colOff>
      <xdr:row>91</xdr:row>
      <xdr:rowOff>114300</xdr:rowOff>
    </xdr:to>
    <xdr:sp macro="" textlink="">
      <xdr:nvSpPr>
        <xdr:cNvPr id="28" name="Rectangle 27"/>
        <xdr:cNvSpPr/>
      </xdr:nvSpPr>
      <xdr:spPr>
        <a:xfrm>
          <a:off x="3533775" y="18449925"/>
          <a:ext cx="800100" cy="171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7</xdr:col>
      <xdr:colOff>371475</xdr:colOff>
      <xdr:row>87</xdr:row>
      <xdr:rowOff>57150</xdr:rowOff>
    </xdr:from>
    <xdr:to>
      <xdr:col>8</xdr:col>
      <xdr:colOff>571500</xdr:colOff>
      <xdr:row>91</xdr:row>
      <xdr:rowOff>9525</xdr:rowOff>
    </xdr:to>
    <xdr:cxnSp macro="">
      <xdr:nvCxnSpPr>
        <xdr:cNvPr id="32" name="Straight Arrow Connector 31"/>
        <xdr:cNvCxnSpPr/>
      </xdr:nvCxnSpPr>
      <xdr:spPr>
        <a:xfrm flipH="1">
          <a:off x="4448175" y="17802225"/>
          <a:ext cx="809625" cy="7143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371475</xdr:colOff>
      <xdr:row>98</xdr:row>
      <xdr:rowOff>85725</xdr:rowOff>
    </xdr:from>
    <xdr:to>
      <xdr:col>16</xdr:col>
      <xdr:colOff>89960</xdr:colOff>
      <xdr:row>105</xdr:row>
      <xdr:rowOff>104573</xdr:rowOff>
    </xdr:to>
    <xdr:pic>
      <xdr:nvPicPr>
        <xdr:cNvPr id="34" name="Picture 33"/>
        <xdr:cNvPicPr>
          <a:picLocks noChangeAspect="1"/>
        </xdr:cNvPicPr>
      </xdr:nvPicPr>
      <xdr:blipFill>
        <a:blip xmlns:r="http://schemas.openxmlformats.org/officeDocument/2006/relationships" r:embed="rId10"/>
        <a:stretch>
          <a:fillRect/>
        </a:stretch>
      </xdr:blipFill>
      <xdr:spPr>
        <a:xfrm>
          <a:off x="371475" y="19926300"/>
          <a:ext cx="9148235" cy="1352348"/>
        </a:xfrm>
        <a:prstGeom prst="rect">
          <a:avLst/>
        </a:prstGeom>
      </xdr:spPr>
    </xdr:pic>
    <xdr:clientData/>
  </xdr:twoCellAnchor>
  <xdr:twoCellAnchor>
    <xdr:from>
      <xdr:col>6</xdr:col>
      <xdr:colOff>76200</xdr:colOff>
      <xdr:row>102</xdr:row>
      <xdr:rowOff>95250</xdr:rowOff>
    </xdr:from>
    <xdr:to>
      <xdr:col>7</xdr:col>
      <xdr:colOff>257175</xdr:colOff>
      <xdr:row>104</xdr:row>
      <xdr:rowOff>161925</xdr:rowOff>
    </xdr:to>
    <xdr:sp macro="" textlink="">
      <xdr:nvSpPr>
        <xdr:cNvPr id="36" name="Rectangle 35"/>
        <xdr:cNvSpPr/>
      </xdr:nvSpPr>
      <xdr:spPr>
        <a:xfrm>
          <a:off x="3543300" y="20697825"/>
          <a:ext cx="790575" cy="4476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7</xdr:col>
      <xdr:colOff>400050</xdr:colOff>
      <xdr:row>97</xdr:row>
      <xdr:rowOff>123825</xdr:rowOff>
    </xdr:from>
    <xdr:to>
      <xdr:col>9</xdr:col>
      <xdr:colOff>104775</xdr:colOff>
      <xdr:row>103</xdr:row>
      <xdr:rowOff>104775</xdr:rowOff>
    </xdr:to>
    <xdr:cxnSp macro="">
      <xdr:nvCxnSpPr>
        <xdr:cNvPr id="38" name="Straight Arrow Connector 37"/>
        <xdr:cNvCxnSpPr/>
      </xdr:nvCxnSpPr>
      <xdr:spPr>
        <a:xfrm flipH="1">
          <a:off x="4476750" y="19773900"/>
          <a:ext cx="923925" cy="11239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85725</xdr:colOff>
      <xdr:row>184</xdr:row>
      <xdr:rowOff>28575</xdr:rowOff>
    </xdr:from>
    <xdr:to>
      <xdr:col>9</xdr:col>
      <xdr:colOff>28575</xdr:colOff>
      <xdr:row>199</xdr:row>
      <xdr:rowOff>19050</xdr:rowOff>
    </xdr:to>
    <xdr:pic>
      <xdr:nvPicPr>
        <xdr:cNvPr id="43" name="Picture 42"/>
        <xdr:cNvPicPr>
          <a:picLocks noChangeAspect="1"/>
        </xdr:cNvPicPr>
      </xdr:nvPicPr>
      <xdr:blipFill>
        <a:blip xmlns:r="http://schemas.openxmlformats.org/officeDocument/2006/relationships" r:embed="rId11"/>
        <a:stretch>
          <a:fillRect/>
        </a:stretch>
      </xdr:blipFill>
      <xdr:spPr>
        <a:xfrm>
          <a:off x="504825" y="34328100"/>
          <a:ext cx="4819650" cy="2847975"/>
        </a:xfrm>
        <a:prstGeom prst="rect">
          <a:avLst/>
        </a:prstGeom>
      </xdr:spPr>
    </xdr:pic>
    <xdr:clientData/>
  </xdr:twoCellAnchor>
  <xdr:twoCellAnchor>
    <xdr:from>
      <xdr:col>1</xdr:col>
      <xdr:colOff>57150</xdr:colOff>
      <xdr:row>185</xdr:row>
      <xdr:rowOff>142875</xdr:rowOff>
    </xdr:from>
    <xdr:to>
      <xdr:col>9</xdr:col>
      <xdr:colOff>28575</xdr:colOff>
      <xdr:row>190</xdr:row>
      <xdr:rowOff>76200</xdr:rowOff>
    </xdr:to>
    <xdr:sp macro="" textlink="">
      <xdr:nvSpPr>
        <xdr:cNvPr id="44" name="Rectangle 43"/>
        <xdr:cNvSpPr/>
      </xdr:nvSpPr>
      <xdr:spPr>
        <a:xfrm>
          <a:off x="476250" y="34632900"/>
          <a:ext cx="4848225" cy="8858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333375</xdr:colOff>
      <xdr:row>202</xdr:row>
      <xdr:rowOff>152400</xdr:rowOff>
    </xdr:from>
    <xdr:to>
      <xdr:col>16</xdr:col>
      <xdr:colOff>12928</xdr:colOff>
      <xdr:row>210</xdr:row>
      <xdr:rowOff>104554</xdr:rowOff>
    </xdr:to>
    <xdr:pic>
      <xdr:nvPicPr>
        <xdr:cNvPr id="46" name="Picture 45"/>
        <xdr:cNvPicPr>
          <a:picLocks noChangeAspect="1"/>
        </xdr:cNvPicPr>
      </xdr:nvPicPr>
      <xdr:blipFill>
        <a:blip xmlns:r="http://schemas.openxmlformats.org/officeDocument/2006/relationships" r:embed="rId12"/>
        <a:stretch>
          <a:fillRect/>
        </a:stretch>
      </xdr:blipFill>
      <xdr:spPr>
        <a:xfrm>
          <a:off x="333375" y="37880925"/>
          <a:ext cx="9071203" cy="1476154"/>
        </a:xfrm>
        <a:prstGeom prst="rect">
          <a:avLst/>
        </a:prstGeom>
      </xdr:spPr>
    </xdr:pic>
    <xdr:clientData/>
  </xdr:twoCellAnchor>
  <xdr:twoCellAnchor>
    <xdr:from>
      <xdr:col>9</xdr:col>
      <xdr:colOff>0</xdr:colOff>
      <xdr:row>209</xdr:row>
      <xdr:rowOff>66676</xdr:rowOff>
    </xdr:from>
    <xdr:to>
      <xdr:col>15</xdr:col>
      <xdr:colOff>428625</xdr:colOff>
      <xdr:row>210</xdr:row>
      <xdr:rowOff>47626</xdr:rowOff>
    </xdr:to>
    <xdr:sp macro="" textlink="">
      <xdr:nvSpPr>
        <xdr:cNvPr id="47" name="Rectangle 46"/>
        <xdr:cNvSpPr/>
      </xdr:nvSpPr>
      <xdr:spPr>
        <a:xfrm>
          <a:off x="5295900" y="39128701"/>
          <a:ext cx="4086225" cy="171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409575</xdr:colOff>
      <xdr:row>215</xdr:row>
      <xdr:rowOff>57921</xdr:rowOff>
    </xdr:from>
    <xdr:to>
      <xdr:col>15</xdr:col>
      <xdr:colOff>276225</xdr:colOff>
      <xdr:row>220</xdr:row>
      <xdr:rowOff>171285</xdr:rowOff>
    </xdr:to>
    <xdr:pic>
      <xdr:nvPicPr>
        <xdr:cNvPr id="48" name="Picture 47"/>
        <xdr:cNvPicPr>
          <a:picLocks noChangeAspect="1"/>
        </xdr:cNvPicPr>
      </xdr:nvPicPr>
      <xdr:blipFill>
        <a:blip xmlns:r="http://schemas.openxmlformats.org/officeDocument/2006/relationships" r:embed="rId13"/>
        <a:stretch>
          <a:fillRect/>
        </a:stretch>
      </xdr:blipFill>
      <xdr:spPr>
        <a:xfrm>
          <a:off x="409575" y="40262946"/>
          <a:ext cx="8810625" cy="1065864"/>
        </a:xfrm>
        <a:prstGeom prst="rect">
          <a:avLst/>
        </a:prstGeom>
      </xdr:spPr>
    </xdr:pic>
    <xdr:clientData/>
  </xdr:twoCellAnchor>
  <xdr:twoCellAnchor editAs="oneCell">
    <xdr:from>
      <xdr:col>0</xdr:col>
      <xdr:colOff>381000</xdr:colOff>
      <xdr:row>224</xdr:row>
      <xdr:rowOff>104775</xdr:rowOff>
    </xdr:from>
    <xdr:to>
      <xdr:col>15</xdr:col>
      <xdr:colOff>319371</xdr:colOff>
      <xdr:row>228</xdr:row>
      <xdr:rowOff>104662</xdr:rowOff>
    </xdr:to>
    <xdr:pic>
      <xdr:nvPicPr>
        <xdr:cNvPr id="49" name="Picture 48"/>
        <xdr:cNvPicPr>
          <a:picLocks noChangeAspect="1"/>
        </xdr:cNvPicPr>
      </xdr:nvPicPr>
      <xdr:blipFill>
        <a:blip xmlns:r="http://schemas.openxmlformats.org/officeDocument/2006/relationships" r:embed="rId14"/>
        <a:stretch>
          <a:fillRect/>
        </a:stretch>
      </xdr:blipFill>
      <xdr:spPr>
        <a:xfrm>
          <a:off x="381000" y="41938575"/>
          <a:ext cx="8853771" cy="7333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447675</xdr:colOff>
          <xdr:row>128</xdr:row>
          <xdr:rowOff>38100</xdr:rowOff>
        </xdr:from>
        <xdr:to>
          <xdr:col>19</xdr:col>
          <xdr:colOff>752475</xdr:colOff>
          <xdr:row>128</xdr:row>
          <xdr:rowOff>304800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0"/>
  <sheetViews>
    <sheetView zoomScaleNormal="100" workbookViewId="0"/>
  </sheetViews>
  <sheetFormatPr defaultRowHeight="15" x14ac:dyDescent="0.25"/>
  <cols>
    <col min="1" max="1" width="3.140625" customWidth="1"/>
    <col min="16" max="16" width="7.85546875" customWidth="1"/>
    <col min="22" max="22" width="4" customWidth="1"/>
  </cols>
  <sheetData>
    <row r="1" spans="1:16" x14ac:dyDescent="0.25">
      <c r="A1" s="4"/>
      <c r="B1" s="276"/>
      <c r="C1" s="276"/>
      <c r="D1" s="276"/>
      <c r="E1" s="276"/>
      <c r="F1" s="276"/>
      <c r="G1" s="276"/>
      <c r="H1" s="276"/>
      <c r="I1" s="276"/>
      <c r="J1" s="276"/>
      <c r="K1" s="276"/>
      <c r="L1" s="276"/>
      <c r="M1" s="5"/>
      <c r="N1" s="5"/>
      <c r="O1" s="5"/>
      <c r="P1" s="4"/>
    </row>
    <row r="2" spans="1:16" x14ac:dyDescent="0.25">
      <c r="A2" s="4"/>
      <c r="B2" s="276" t="s">
        <v>141</v>
      </c>
      <c r="C2" s="276"/>
      <c r="D2" s="276"/>
      <c r="E2" s="276"/>
      <c r="F2" s="276"/>
      <c r="G2" s="276"/>
      <c r="H2" s="276"/>
      <c r="I2" s="276"/>
      <c r="J2" s="276"/>
      <c r="K2" s="276"/>
      <c r="L2" s="276"/>
      <c r="M2" s="276"/>
      <c r="N2" s="5"/>
      <c r="O2" s="5"/>
      <c r="P2" s="5"/>
    </row>
    <row r="3" spans="1:16" x14ac:dyDescent="0.25">
      <c r="A3" s="4"/>
      <c r="B3" s="6"/>
      <c r="C3" s="5"/>
      <c r="D3" s="5"/>
      <c r="E3" s="5"/>
      <c r="F3" s="5"/>
      <c r="G3" s="5"/>
      <c r="H3" s="5"/>
      <c r="I3" s="5"/>
      <c r="J3" s="5"/>
      <c r="K3" s="5"/>
      <c r="L3" s="5"/>
      <c r="M3" s="5"/>
      <c r="N3" s="5"/>
      <c r="O3" s="5"/>
      <c r="P3" s="5"/>
    </row>
    <row r="4" spans="1:16" ht="45" customHeight="1" x14ac:dyDescent="0.25">
      <c r="A4" s="4"/>
      <c r="B4" s="277" t="s">
        <v>86</v>
      </c>
      <c r="C4" s="277"/>
      <c r="D4" s="277"/>
      <c r="E4" s="277"/>
      <c r="F4" s="277"/>
      <c r="G4" s="277"/>
      <c r="H4" s="277"/>
      <c r="I4" s="277"/>
      <c r="J4" s="277"/>
      <c r="K4" s="277"/>
      <c r="L4" s="277"/>
      <c r="M4" s="277"/>
      <c r="N4" s="277"/>
      <c r="O4" s="277"/>
      <c r="P4" s="277"/>
    </row>
    <row r="5" spans="1:16" x14ac:dyDescent="0.25">
      <c r="A5" s="4"/>
      <c r="B5" s="216"/>
      <c r="C5" s="216"/>
      <c r="D5" s="216"/>
      <c r="E5" s="216"/>
      <c r="F5" s="216"/>
      <c r="G5" s="216"/>
      <c r="H5" s="216"/>
      <c r="I5" s="216"/>
      <c r="J5" s="216"/>
      <c r="K5" s="216"/>
      <c r="L5" s="216"/>
      <c r="M5" s="216"/>
      <c r="N5" s="216"/>
      <c r="O5" s="216"/>
      <c r="P5" s="5"/>
    </row>
    <row r="6" spans="1:16" x14ac:dyDescent="0.25">
      <c r="A6" s="4"/>
      <c r="B6" s="14" t="s">
        <v>59</v>
      </c>
      <c r="C6" s="15"/>
      <c r="D6" s="15"/>
      <c r="E6" s="15"/>
      <c r="F6" s="15"/>
      <c r="G6" s="15"/>
      <c r="H6" s="15"/>
      <c r="I6" s="15"/>
      <c r="J6" s="15"/>
      <c r="K6" s="15"/>
      <c r="L6" s="15"/>
      <c r="M6" s="15"/>
      <c r="N6" s="216"/>
      <c r="O6" s="216"/>
      <c r="P6" s="5"/>
    </row>
    <row r="7" spans="1:16" x14ac:dyDescent="0.25">
      <c r="A7" s="4"/>
      <c r="B7" s="7"/>
      <c r="C7" s="5"/>
      <c r="D7" s="5"/>
      <c r="E7" s="5"/>
      <c r="F7" s="5"/>
      <c r="G7" s="5"/>
      <c r="H7" s="5"/>
      <c r="I7" s="5"/>
      <c r="J7" s="5"/>
      <c r="K7" s="5"/>
      <c r="L7" s="5"/>
      <c r="M7" s="5"/>
      <c r="N7" s="5"/>
      <c r="O7" s="5"/>
      <c r="P7" s="5"/>
    </row>
    <row r="8" spans="1:16" x14ac:dyDescent="0.25">
      <c r="A8" s="4"/>
      <c r="B8" s="8" t="s">
        <v>60</v>
      </c>
      <c r="C8" s="5"/>
      <c r="D8" s="5"/>
      <c r="E8" s="5"/>
      <c r="F8" s="5"/>
      <c r="G8" s="5"/>
      <c r="H8" s="5"/>
      <c r="I8" s="5"/>
      <c r="J8" s="5"/>
      <c r="K8" s="5"/>
      <c r="L8" s="5"/>
      <c r="M8" s="5"/>
      <c r="N8" s="5"/>
      <c r="O8" s="5"/>
      <c r="P8" s="5"/>
    </row>
    <row r="9" spans="1:16" ht="27.75" customHeight="1" x14ac:dyDescent="0.25">
      <c r="A9" s="4"/>
      <c r="B9" s="277" t="s">
        <v>142</v>
      </c>
      <c r="C9" s="277"/>
      <c r="D9" s="277"/>
      <c r="E9" s="277"/>
      <c r="F9" s="277"/>
      <c r="G9" s="277"/>
      <c r="H9" s="277"/>
      <c r="I9" s="277"/>
      <c r="J9" s="277"/>
      <c r="K9" s="277"/>
      <c r="L9" s="277"/>
      <c r="M9" s="277"/>
      <c r="N9" s="277"/>
      <c r="O9" s="277"/>
      <c r="P9" s="5"/>
    </row>
    <row r="10" spans="1:16" x14ac:dyDescent="0.25">
      <c r="A10" s="4"/>
      <c r="B10" s="216"/>
      <c r="C10" s="216"/>
      <c r="D10" s="216"/>
      <c r="E10" s="216"/>
      <c r="F10" s="216"/>
      <c r="G10" s="216"/>
      <c r="H10" s="216"/>
      <c r="I10" s="216"/>
      <c r="J10" s="216"/>
      <c r="K10" s="216"/>
      <c r="L10" s="216"/>
      <c r="M10" s="216"/>
      <c r="N10" s="216"/>
      <c r="O10" s="216"/>
      <c r="P10" s="5"/>
    </row>
    <row r="11" spans="1:16" ht="24.75" customHeight="1" x14ac:dyDescent="0.25">
      <c r="A11" s="4"/>
      <c r="B11" s="277" t="s">
        <v>157</v>
      </c>
      <c r="C11" s="277"/>
      <c r="D11" s="277"/>
      <c r="E11" s="277"/>
      <c r="F11" s="277"/>
      <c r="G11" s="277"/>
      <c r="H11" s="277"/>
      <c r="I11" s="277"/>
      <c r="J11" s="277"/>
      <c r="K11" s="277"/>
      <c r="L11" s="277"/>
      <c r="M11" s="277"/>
      <c r="N11" s="277"/>
      <c r="O11" s="277"/>
      <c r="P11" s="277"/>
    </row>
    <row r="12" spans="1:16" x14ac:dyDescent="0.25">
      <c r="A12" s="4"/>
      <c r="B12" s="11" t="s">
        <v>61</v>
      </c>
      <c r="C12" s="5"/>
      <c r="D12" s="5"/>
      <c r="E12" s="5"/>
      <c r="F12" s="5"/>
      <c r="G12" s="5"/>
      <c r="H12" s="5"/>
      <c r="I12" s="5"/>
      <c r="J12" s="5"/>
      <c r="K12" s="5"/>
      <c r="L12" s="5"/>
      <c r="M12" s="5"/>
      <c r="N12" s="5"/>
      <c r="O12" s="5"/>
      <c r="P12" s="5"/>
    </row>
    <row r="13" spans="1:16" x14ac:dyDescent="0.25">
      <c r="A13" s="4"/>
      <c r="B13" s="12" t="s">
        <v>78</v>
      </c>
      <c r="C13" s="5"/>
      <c r="D13" s="5"/>
      <c r="E13" s="5"/>
      <c r="F13" s="5"/>
      <c r="G13" s="5"/>
      <c r="H13" s="5"/>
      <c r="I13" s="5"/>
      <c r="J13" s="5"/>
      <c r="K13" s="6"/>
      <c r="L13" s="5"/>
      <c r="M13" s="5"/>
      <c r="N13" s="5"/>
      <c r="O13" s="5"/>
      <c r="P13" s="5"/>
    </row>
    <row r="14" spans="1:16" x14ac:dyDescent="0.25">
      <c r="A14" s="4"/>
      <c r="B14" s="12" t="s">
        <v>79</v>
      </c>
      <c r="C14" s="5"/>
      <c r="D14" s="5"/>
      <c r="E14" s="5"/>
      <c r="F14" s="5"/>
      <c r="G14" s="5"/>
      <c r="H14" s="5"/>
      <c r="I14" s="5"/>
      <c r="J14" s="5"/>
      <c r="K14" s="5"/>
      <c r="L14" s="5"/>
      <c r="M14" s="5"/>
      <c r="N14" s="5"/>
      <c r="O14" s="5"/>
      <c r="P14" s="5"/>
    </row>
    <row r="15" spans="1:16" x14ac:dyDescent="0.25">
      <c r="A15" s="4"/>
      <c r="B15" s="12" t="s">
        <v>62</v>
      </c>
      <c r="C15" s="5"/>
      <c r="D15" s="5"/>
      <c r="E15" s="5"/>
      <c r="F15" s="5"/>
      <c r="G15" s="5"/>
      <c r="H15" s="5"/>
      <c r="I15" s="5"/>
      <c r="J15" s="5"/>
      <c r="K15" s="5"/>
      <c r="L15" s="5"/>
      <c r="M15" s="5"/>
      <c r="N15" s="5"/>
      <c r="O15" s="5"/>
      <c r="P15" s="5"/>
    </row>
    <row r="16" spans="1:16" x14ac:dyDescent="0.25">
      <c r="A16" s="4"/>
      <c r="B16" s="12" t="s">
        <v>81</v>
      </c>
      <c r="C16" s="5"/>
      <c r="D16" s="5"/>
      <c r="E16" s="5"/>
      <c r="F16" s="5"/>
      <c r="G16" s="5"/>
      <c r="H16" s="5"/>
      <c r="I16" s="5"/>
      <c r="J16" s="5"/>
      <c r="K16" s="5"/>
      <c r="L16" s="5"/>
      <c r="M16" s="5"/>
      <c r="N16" s="5"/>
      <c r="O16" s="5"/>
      <c r="P16" s="5"/>
    </row>
    <row r="17" spans="1:16" x14ac:dyDescent="0.25">
      <c r="A17" s="4"/>
      <c r="B17" s="12" t="s">
        <v>80</v>
      </c>
      <c r="C17" s="5"/>
      <c r="D17" s="5"/>
      <c r="E17" s="5"/>
      <c r="F17" s="5"/>
      <c r="G17" s="5"/>
      <c r="H17" s="5"/>
      <c r="I17" s="5"/>
      <c r="J17" s="5"/>
      <c r="K17" s="5"/>
      <c r="L17" s="5"/>
      <c r="M17" s="5"/>
      <c r="N17" s="5"/>
      <c r="O17" s="5"/>
      <c r="P17" s="5"/>
    </row>
    <row r="18" spans="1:16" x14ac:dyDescent="0.25">
      <c r="A18" s="4"/>
      <c r="B18" s="11" t="s">
        <v>63</v>
      </c>
      <c r="C18" s="5"/>
      <c r="D18" s="5"/>
      <c r="E18" s="5"/>
      <c r="F18" s="5"/>
      <c r="G18" s="5"/>
      <c r="H18" s="5"/>
      <c r="I18" s="5"/>
      <c r="J18" s="5"/>
      <c r="K18" s="5"/>
      <c r="L18" s="5"/>
      <c r="M18" s="5"/>
      <c r="N18" s="5"/>
      <c r="O18" s="5"/>
      <c r="P18" s="5"/>
    </row>
    <row r="19" spans="1:16" x14ac:dyDescent="0.25">
      <c r="A19" s="4"/>
      <c r="B19" s="6"/>
      <c r="C19" s="5"/>
      <c r="D19" s="5"/>
      <c r="E19" s="5"/>
      <c r="F19" s="5"/>
      <c r="G19" s="5"/>
      <c r="H19" s="5"/>
      <c r="I19" s="5"/>
      <c r="J19" s="5"/>
      <c r="K19" s="5"/>
      <c r="L19" s="5"/>
      <c r="M19" s="5"/>
      <c r="N19" s="5"/>
      <c r="O19" s="5"/>
      <c r="P19" s="5"/>
    </row>
    <row r="20" spans="1:16" ht="25.5" customHeight="1" x14ac:dyDescent="0.25">
      <c r="A20" s="4"/>
      <c r="B20" s="277" t="s">
        <v>156</v>
      </c>
      <c r="C20" s="277"/>
      <c r="D20" s="277"/>
      <c r="E20" s="277"/>
      <c r="F20" s="277"/>
      <c r="G20" s="277"/>
      <c r="H20" s="277"/>
      <c r="I20" s="277"/>
      <c r="J20" s="277"/>
      <c r="K20" s="277"/>
      <c r="L20" s="277"/>
      <c r="M20" s="277"/>
      <c r="N20" s="277"/>
      <c r="O20" s="277"/>
      <c r="P20" s="277"/>
    </row>
    <row r="21" spans="1:16" x14ac:dyDescent="0.25">
      <c r="A21" s="4"/>
      <c r="B21" s="11" t="s">
        <v>64</v>
      </c>
      <c r="C21" s="5"/>
      <c r="D21" s="5"/>
      <c r="E21" s="5"/>
      <c r="F21" s="5"/>
      <c r="G21" s="5"/>
      <c r="H21" s="5"/>
      <c r="I21" s="5"/>
      <c r="J21" s="5"/>
      <c r="K21" s="5"/>
      <c r="L21" s="5"/>
      <c r="M21" s="5"/>
      <c r="N21" s="5"/>
      <c r="O21" s="5"/>
      <c r="P21" s="5"/>
    </row>
    <row r="22" spans="1:16" x14ac:dyDescent="0.25">
      <c r="A22" s="4"/>
      <c r="B22" s="11" t="s">
        <v>65</v>
      </c>
      <c r="C22" s="5"/>
      <c r="D22" s="5"/>
      <c r="E22" s="5"/>
      <c r="F22" s="5"/>
      <c r="G22" s="5"/>
      <c r="H22" s="5"/>
      <c r="I22" s="5"/>
      <c r="J22" s="5"/>
      <c r="K22" s="5"/>
      <c r="L22" s="5"/>
      <c r="M22" s="5"/>
      <c r="N22" s="5"/>
      <c r="O22" s="5"/>
      <c r="P22" s="5"/>
    </row>
    <row r="23" spans="1:16" x14ac:dyDescent="0.25">
      <c r="A23" s="4"/>
      <c r="B23" s="6"/>
      <c r="C23" s="5"/>
      <c r="D23" s="5"/>
      <c r="E23" s="5"/>
      <c r="F23" s="5"/>
      <c r="G23" s="5"/>
      <c r="H23" s="5"/>
      <c r="I23" s="5"/>
      <c r="J23" s="5"/>
      <c r="K23" s="5"/>
      <c r="L23" s="5"/>
      <c r="M23" s="5"/>
      <c r="N23" s="5"/>
      <c r="O23" s="5"/>
      <c r="P23" s="5"/>
    </row>
    <row r="24" spans="1:16" x14ac:dyDescent="0.25">
      <c r="A24" s="4"/>
      <c r="B24" s="6" t="s">
        <v>66</v>
      </c>
      <c r="C24" s="5"/>
      <c r="D24" s="5"/>
      <c r="E24" s="5"/>
      <c r="F24" s="5"/>
      <c r="G24" s="5"/>
      <c r="H24" s="5"/>
      <c r="I24" s="5"/>
      <c r="J24" s="5"/>
      <c r="K24" s="5"/>
      <c r="L24" s="5"/>
      <c r="M24" s="5"/>
      <c r="N24" s="5"/>
      <c r="O24" s="5"/>
      <c r="P24" s="5"/>
    </row>
    <row r="25" spans="1:16" x14ac:dyDescent="0.25">
      <c r="A25" s="4"/>
      <c r="B25" s="6"/>
      <c r="C25" s="5"/>
      <c r="D25" s="5"/>
      <c r="E25" s="5"/>
      <c r="F25" s="5"/>
      <c r="G25" s="5"/>
      <c r="H25" s="5"/>
      <c r="I25" s="5"/>
      <c r="J25" s="5"/>
      <c r="K25" s="5"/>
      <c r="L25" s="5"/>
      <c r="M25" s="5"/>
      <c r="N25" s="5"/>
      <c r="O25" s="5"/>
      <c r="P25" s="5"/>
    </row>
    <row r="26" spans="1:16" ht="23.25" customHeight="1" x14ac:dyDescent="0.25">
      <c r="A26" s="4"/>
      <c r="B26" s="277" t="s">
        <v>143</v>
      </c>
      <c r="C26" s="277"/>
      <c r="D26" s="277"/>
      <c r="E26" s="277"/>
      <c r="F26" s="277"/>
      <c r="G26" s="277"/>
      <c r="H26" s="277"/>
      <c r="I26" s="277"/>
      <c r="J26" s="277"/>
      <c r="K26" s="277"/>
      <c r="L26" s="277"/>
      <c r="M26" s="277"/>
      <c r="N26" s="277"/>
      <c r="O26" s="277"/>
      <c r="P26" s="277"/>
    </row>
    <row r="27" spans="1:16" x14ac:dyDescent="0.25">
      <c r="A27" s="4"/>
      <c r="B27" s="6"/>
      <c r="C27" s="5"/>
      <c r="D27" s="5"/>
      <c r="E27" s="5"/>
      <c r="F27" s="5"/>
      <c r="G27" s="5"/>
      <c r="H27" s="5"/>
      <c r="I27" s="5"/>
      <c r="J27" s="5"/>
      <c r="K27" s="5"/>
      <c r="L27" s="5"/>
      <c r="M27" s="5"/>
      <c r="N27" s="5"/>
      <c r="O27" s="5"/>
      <c r="P27" s="5"/>
    </row>
    <row r="28" spans="1:16" x14ac:dyDescent="0.25">
      <c r="A28" s="4"/>
      <c r="B28" s="6"/>
      <c r="C28" s="5"/>
      <c r="D28" s="5"/>
      <c r="E28" s="5"/>
      <c r="F28" s="5"/>
      <c r="G28" s="5"/>
      <c r="H28" s="5"/>
      <c r="I28" s="5"/>
      <c r="J28" s="5"/>
      <c r="K28" s="5"/>
      <c r="L28" s="5"/>
      <c r="M28" s="5"/>
      <c r="N28" s="5"/>
      <c r="O28" s="5"/>
      <c r="P28" s="5"/>
    </row>
    <row r="29" spans="1:16" x14ac:dyDescent="0.25">
      <c r="A29" s="4"/>
      <c r="B29" s="8" t="s">
        <v>144</v>
      </c>
      <c r="C29" s="5"/>
      <c r="D29" s="5"/>
      <c r="E29" s="5"/>
      <c r="F29" s="5"/>
      <c r="G29" s="5"/>
      <c r="H29" s="5"/>
      <c r="I29" s="5"/>
      <c r="J29" s="5"/>
      <c r="K29" s="5"/>
      <c r="L29" s="5"/>
      <c r="M29" s="5"/>
      <c r="N29" s="5"/>
      <c r="O29" s="5"/>
      <c r="P29" s="5"/>
    </row>
    <row r="30" spans="1:16" x14ac:dyDescent="0.25">
      <c r="A30" s="4"/>
      <c r="B30" s="6" t="s">
        <v>145</v>
      </c>
      <c r="C30" s="5"/>
      <c r="D30" s="5"/>
      <c r="E30" s="5"/>
      <c r="F30" s="5"/>
      <c r="G30" s="5"/>
      <c r="H30" s="5"/>
      <c r="I30" s="5"/>
      <c r="J30" s="5"/>
      <c r="K30" s="5"/>
      <c r="L30" s="5"/>
      <c r="M30" s="5"/>
      <c r="N30" s="5"/>
      <c r="O30" s="5"/>
      <c r="P30" s="5"/>
    </row>
    <row r="31" spans="1:16" x14ac:dyDescent="0.25">
      <c r="A31" s="4"/>
      <c r="B31" s="6" t="s">
        <v>146</v>
      </c>
      <c r="C31" s="5"/>
      <c r="D31" s="5"/>
      <c r="E31" s="5"/>
      <c r="F31" s="5"/>
      <c r="G31" s="5"/>
      <c r="H31" s="5"/>
      <c r="I31" s="5"/>
      <c r="J31" s="5"/>
      <c r="K31" s="5"/>
      <c r="L31" s="5"/>
      <c r="M31" s="5"/>
      <c r="N31" s="5"/>
      <c r="O31" s="5"/>
      <c r="P31" s="5"/>
    </row>
    <row r="32" spans="1:16" x14ac:dyDescent="0.25">
      <c r="A32" s="4"/>
      <c r="B32" s="6"/>
      <c r="C32" s="5"/>
      <c r="D32" s="5"/>
      <c r="E32" s="5"/>
      <c r="F32" s="5"/>
      <c r="G32" s="5"/>
      <c r="H32" s="5"/>
      <c r="I32" s="5"/>
      <c r="J32" s="5"/>
      <c r="K32" s="5"/>
      <c r="L32" s="5"/>
      <c r="M32" s="5"/>
      <c r="N32" s="5"/>
      <c r="O32" s="5"/>
      <c r="P32" s="5"/>
    </row>
    <row r="33" spans="1:16" x14ac:dyDescent="0.25">
      <c r="A33" s="4"/>
      <c r="B33" s="5"/>
      <c r="C33" s="5"/>
      <c r="D33" s="5"/>
      <c r="E33" s="5"/>
      <c r="F33" s="5"/>
      <c r="G33" s="5"/>
      <c r="H33" s="5"/>
      <c r="I33" s="5"/>
      <c r="J33" s="5"/>
      <c r="K33" s="5"/>
      <c r="L33" s="5"/>
      <c r="M33" s="5"/>
      <c r="N33" s="5"/>
      <c r="O33" s="5"/>
      <c r="P33" s="5"/>
    </row>
    <row r="34" spans="1:16" x14ac:dyDescent="0.25">
      <c r="A34" s="4"/>
      <c r="B34" s="5"/>
      <c r="C34" s="5"/>
      <c r="D34" s="5"/>
      <c r="E34" s="5"/>
      <c r="F34" s="5"/>
      <c r="G34" s="5"/>
      <c r="H34" s="5"/>
      <c r="I34" s="5"/>
      <c r="J34" s="5"/>
      <c r="K34" s="5"/>
      <c r="L34" s="5"/>
      <c r="M34" s="5"/>
      <c r="N34" s="5"/>
      <c r="O34" s="5"/>
      <c r="P34" s="5"/>
    </row>
    <row r="35" spans="1:16" x14ac:dyDescent="0.25">
      <c r="A35" s="4"/>
      <c r="B35" s="5"/>
      <c r="C35" s="5"/>
      <c r="D35" s="5"/>
      <c r="E35" s="5"/>
      <c r="F35" s="5"/>
      <c r="G35" s="5"/>
      <c r="H35" s="5"/>
      <c r="I35" s="5"/>
      <c r="J35" s="5"/>
      <c r="K35" s="5"/>
      <c r="L35" s="5"/>
      <c r="M35" s="5"/>
      <c r="N35" s="5"/>
      <c r="O35" s="5"/>
      <c r="P35" s="5"/>
    </row>
    <row r="36" spans="1:16" x14ac:dyDescent="0.25">
      <c r="A36" s="4"/>
      <c r="B36" s="5"/>
      <c r="C36" s="5"/>
      <c r="D36" s="5"/>
      <c r="E36" s="5"/>
      <c r="F36" s="5"/>
      <c r="G36" s="5"/>
      <c r="H36" s="5"/>
      <c r="I36" s="5"/>
      <c r="J36" s="5"/>
      <c r="K36" s="5"/>
      <c r="L36" s="5"/>
      <c r="M36" s="5"/>
      <c r="N36" s="5"/>
      <c r="O36" s="5"/>
      <c r="P36" s="5"/>
    </row>
    <row r="37" spans="1:16" x14ac:dyDescent="0.25">
      <c r="A37" s="4"/>
      <c r="B37" s="5"/>
      <c r="C37" s="5"/>
      <c r="D37" s="5"/>
      <c r="E37" s="5"/>
      <c r="F37" s="5"/>
      <c r="G37" s="5"/>
      <c r="H37" s="5"/>
      <c r="I37" s="5"/>
      <c r="J37" s="5"/>
      <c r="K37" s="5"/>
      <c r="L37" s="5"/>
      <c r="M37" s="5"/>
      <c r="N37" s="5"/>
      <c r="O37" s="5"/>
      <c r="P37" s="5"/>
    </row>
    <row r="38" spans="1:16" x14ac:dyDescent="0.25">
      <c r="A38" s="4"/>
      <c r="B38" s="5"/>
      <c r="C38" s="5"/>
      <c r="D38" s="5"/>
      <c r="E38" s="5"/>
      <c r="F38" s="5"/>
      <c r="G38" s="5"/>
      <c r="H38" s="5"/>
      <c r="I38" s="5"/>
      <c r="J38" s="5"/>
      <c r="K38" s="5"/>
      <c r="L38" s="5"/>
      <c r="M38" s="5"/>
      <c r="N38" s="5"/>
      <c r="O38" s="5"/>
      <c r="P38" s="5"/>
    </row>
    <row r="39" spans="1:16" x14ac:dyDescent="0.25">
      <c r="A39" s="4"/>
      <c r="B39" s="5"/>
      <c r="C39" s="5"/>
      <c r="D39" s="5"/>
      <c r="E39" s="5"/>
      <c r="F39" s="5"/>
      <c r="G39" s="5"/>
      <c r="H39" s="5"/>
      <c r="I39" s="5"/>
      <c r="J39" s="5"/>
      <c r="K39" s="5"/>
      <c r="L39" s="5"/>
      <c r="M39" s="5"/>
      <c r="N39" s="5"/>
      <c r="O39" s="5"/>
      <c r="P39" s="5"/>
    </row>
    <row r="40" spans="1:16" x14ac:dyDescent="0.25">
      <c r="A40" s="4"/>
      <c r="B40" s="5"/>
      <c r="C40" s="5"/>
      <c r="D40" s="5"/>
      <c r="E40" s="5"/>
      <c r="F40" s="5"/>
      <c r="G40" s="5"/>
      <c r="H40" s="5"/>
      <c r="I40" s="5"/>
      <c r="J40" s="5"/>
      <c r="K40" s="5"/>
      <c r="L40" s="5"/>
      <c r="M40" s="5"/>
      <c r="N40" s="5"/>
      <c r="O40" s="5"/>
      <c r="P40" s="5"/>
    </row>
    <row r="41" spans="1:16" ht="24" customHeight="1" x14ac:dyDescent="0.25">
      <c r="A41" s="4"/>
      <c r="B41" s="5"/>
      <c r="C41" s="5"/>
      <c r="D41" s="5"/>
      <c r="E41" s="5"/>
      <c r="F41" s="5"/>
      <c r="G41" s="5"/>
      <c r="H41" s="5"/>
      <c r="I41" s="5"/>
      <c r="J41" s="5"/>
      <c r="K41" s="5"/>
      <c r="L41" s="5"/>
      <c r="M41" s="5"/>
      <c r="N41" s="5"/>
      <c r="O41" s="5"/>
      <c r="P41" s="5"/>
    </row>
    <row r="42" spans="1:16" x14ac:dyDescent="0.25">
      <c r="A42" s="4"/>
      <c r="B42" s="5"/>
      <c r="C42" s="5"/>
      <c r="D42" s="5"/>
      <c r="E42" s="5"/>
      <c r="F42" s="5"/>
      <c r="G42" s="5"/>
      <c r="H42" s="5"/>
      <c r="I42" s="5"/>
      <c r="J42" s="5"/>
      <c r="K42" s="5"/>
      <c r="L42" s="5"/>
      <c r="M42" s="5"/>
      <c r="N42" s="5"/>
      <c r="O42" s="5"/>
      <c r="P42" s="5"/>
    </row>
    <row r="43" spans="1:16" x14ac:dyDescent="0.25">
      <c r="A43" s="4"/>
      <c r="B43" s="5"/>
      <c r="C43" s="5"/>
      <c r="D43" s="5"/>
      <c r="E43" s="5"/>
      <c r="F43" s="5"/>
      <c r="G43" s="5"/>
      <c r="H43" s="5"/>
      <c r="I43" s="5"/>
      <c r="J43" s="5"/>
      <c r="K43" s="5"/>
      <c r="L43" s="5"/>
      <c r="M43" s="5"/>
      <c r="N43" s="5"/>
      <c r="O43" s="5"/>
      <c r="P43" s="5"/>
    </row>
    <row r="44" spans="1:16" x14ac:dyDescent="0.25">
      <c r="A44" s="4"/>
      <c r="B44" s="5"/>
      <c r="C44" s="5"/>
      <c r="D44" s="5"/>
      <c r="E44" s="5"/>
      <c r="F44" s="5"/>
      <c r="G44" s="5"/>
      <c r="H44" s="5"/>
      <c r="I44" s="5"/>
      <c r="J44" s="5"/>
      <c r="K44" s="5"/>
      <c r="L44" s="5"/>
      <c r="M44" s="5"/>
      <c r="N44" s="5"/>
      <c r="O44" s="5"/>
      <c r="P44" s="5"/>
    </row>
    <row r="45" spans="1:16" x14ac:dyDescent="0.25">
      <c r="A45" s="4"/>
      <c r="B45" s="8" t="s">
        <v>147</v>
      </c>
      <c r="C45" s="5"/>
      <c r="D45" s="5"/>
      <c r="E45" s="5"/>
      <c r="F45" s="5"/>
      <c r="G45" s="5"/>
      <c r="H45" s="5"/>
      <c r="I45" s="5"/>
      <c r="J45" s="5"/>
      <c r="K45" s="5"/>
      <c r="L45" s="5"/>
      <c r="M45" s="5"/>
      <c r="N45" s="5"/>
      <c r="O45" s="5"/>
      <c r="P45" s="5"/>
    </row>
    <row r="46" spans="1:16" x14ac:dyDescent="0.25">
      <c r="A46" s="4"/>
      <c r="B46" s="8"/>
      <c r="C46" s="5"/>
      <c r="D46" s="5"/>
      <c r="E46" s="5"/>
      <c r="F46" s="5"/>
      <c r="G46" s="5"/>
      <c r="H46" s="5"/>
      <c r="I46" s="5"/>
      <c r="J46" s="5"/>
      <c r="K46" s="5"/>
      <c r="L46" s="5"/>
      <c r="M46" s="5"/>
      <c r="N46" s="5"/>
      <c r="O46" s="5"/>
      <c r="P46" s="5"/>
    </row>
    <row r="47" spans="1:16" x14ac:dyDescent="0.25">
      <c r="A47" s="4"/>
      <c r="B47" s="6" t="s">
        <v>148</v>
      </c>
      <c r="C47" s="5"/>
      <c r="D47" s="5"/>
      <c r="E47" s="5"/>
      <c r="F47" s="5"/>
      <c r="G47" s="5"/>
      <c r="H47" s="5"/>
      <c r="I47" s="5"/>
      <c r="J47" s="5"/>
      <c r="K47" s="5"/>
      <c r="L47" s="5"/>
      <c r="M47" s="5"/>
      <c r="N47" s="5"/>
      <c r="O47" s="5"/>
      <c r="P47" s="5"/>
    </row>
    <row r="48" spans="1:16" x14ac:dyDescent="0.25">
      <c r="A48" s="4"/>
      <c r="B48" s="6"/>
      <c r="C48" s="5"/>
      <c r="D48" s="5"/>
      <c r="E48" s="5"/>
      <c r="F48" s="5"/>
      <c r="G48" s="5"/>
      <c r="H48" s="5"/>
      <c r="I48" s="5"/>
      <c r="J48" s="5"/>
      <c r="K48" s="5"/>
      <c r="L48" s="5"/>
      <c r="M48" s="5"/>
      <c r="N48" s="16"/>
      <c r="O48" s="5"/>
      <c r="P48" s="5"/>
    </row>
    <row r="49" spans="1:16" ht="36.75" customHeight="1" x14ac:dyDescent="0.25">
      <c r="A49" s="4"/>
      <c r="B49" s="6"/>
      <c r="C49" s="5"/>
      <c r="D49" s="5"/>
      <c r="E49" s="5"/>
      <c r="F49" s="5"/>
      <c r="G49" s="5"/>
      <c r="H49" s="5"/>
      <c r="I49" s="5"/>
      <c r="J49" s="5"/>
      <c r="K49" s="5"/>
      <c r="L49" s="5"/>
      <c r="M49" s="5"/>
      <c r="N49" s="5"/>
      <c r="O49" s="5"/>
      <c r="P49" s="5"/>
    </row>
    <row r="50" spans="1:16" x14ac:dyDescent="0.25">
      <c r="A50" s="4"/>
      <c r="B50" s="6"/>
      <c r="C50" s="5"/>
      <c r="D50" s="5"/>
      <c r="E50" s="5"/>
      <c r="F50" s="5"/>
      <c r="G50" s="5"/>
      <c r="H50" s="5"/>
      <c r="I50" s="5"/>
      <c r="J50" s="5"/>
      <c r="K50" s="5"/>
      <c r="L50" s="5"/>
      <c r="M50" s="5"/>
      <c r="N50" s="5"/>
      <c r="O50" s="5"/>
      <c r="P50" s="5"/>
    </row>
    <row r="51" spans="1:16" x14ac:dyDescent="0.25">
      <c r="A51" s="4"/>
      <c r="B51" s="6"/>
      <c r="C51" s="5"/>
      <c r="D51" s="5"/>
      <c r="E51" s="5"/>
      <c r="F51" s="5"/>
      <c r="G51" s="5"/>
      <c r="H51" s="5"/>
      <c r="I51" s="5"/>
      <c r="J51" s="5"/>
      <c r="K51" s="5"/>
      <c r="L51" s="5"/>
      <c r="M51" s="5"/>
      <c r="N51" s="5"/>
      <c r="O51" s="5"/>
      <c r="P51" s="5"/>
    </row>
    <row r="52" spans="1:16" x14ac:dyDescent="0.25">
      <c r="A52" s="4"/>
      <c r="B52" s="6"/>
      <c r="C52" s="5"/>
      <c r="D52" s="5"/>
      <c r="E52" s="5"/>
      <c r="F52" s="5"/>
      <c r="G52" s="5"/>
      <c r="H52" s="5"/>
      <c r="I52" s="5"/>
      <c r="J52" s="5"/>
      <c r="K52" s="5"/>
      <c r="L52" s="5"/>
      <c r="M52" s="5"/>
      <c r="N52" s="5"/>
      <c r="O52" s="5"/>
      <c r="P52" s="5"/>
    </row>
    <row r="53" spans="1:16" x14ac:dyDescent="0.25">
      <c r="A53" s="4"/>
      <c r="B53" s="6"/>
      <c r="C53" s="5"/>
      <c r="D53" s="5"/>
      <c r="E53" s="5"/>
      <c r="F53" s="5"/>
      <c r="G53" s="5"/>
      <c r="H53" s="5"/>
      <c r="I53" s="5"/>
      <c r="J53" s="5"/>
      <c r="K53" s="5"/>
      <c r="L53" s="5"/>
      <c r="M53" s="5"/>
      <c r="N53" s="5"/>
      <c r="O53" s="5"/>
      <c r="P53" s="5"/>
    </row>
    <row r="54" spans="1:16" x14ac:dyDescent="0.25">
      <c r="A54" s="4"/>
      <c r="B54" s="6"/>
      <c r="C54" s="5"/>
      <c r="D54" s="5"/>
      <c r="E54" s="5"/>
      <c r="F54" s="5"/>
      <c r="G54" s="5"/>
      <c r="H54" s="5"/>
      <c r="I54" s="5"/>
      <c r="J54" s="5"/>
      <c r="K54" s="5"/>
      <c r="L54" s="5"/>
      <c r="M54" s="5"/>
      <c r="N54" s="5"/>
      <c r="O54" s="5"/>
      <c r="P54" s="5"/>
    </row>
    <row r="55" spans="1:16" x14ac:dyDescent="0.25">
      <c r="A55" s="4"/>
      <c r="B55" s="6" t="s">
        <v>82</v>
      </c>
      <c r="C55" s="5"/>
      <c r="D55" s="5"/>
      <c r="E55" s="5"/>
      <c r="F55" s="5"/>
      <c r="G55" s="5"/>
      <c r="H55" s="5"/>
      <c r="I55" s="5"/>
      <c r="J55" s="5"/>
      <c r="K55" s="5"/>
      <c r="L55" s="5"/>
      <c r="M55" s="5"/>
      <c r="N55" s="5"/>
      <c r="O55" s="5"/>
      <c r="P55" s="5"/>
    </row>
    <row r="56" spans="1:16" x14ac:dyDescent="0.25">
      <c r="A56" s="4"/>
      <c r="B56" s="6"/>
      <c r="C56" s="5"/>
      <c r="D56" s="5"/>
      <c r="E56" s="5"/>
      <c r="F56" s="5"/>
      <c r="G56" s="5"/>
      <c r="H56" s="5"/>
      <c r="I56" s="5"/>
      <c r="J56" s="5"/>
      <c r="K56" s="5"/>
      <c r="L56" s="5"/>
      <c r="M56" s="5"/>
      <c r="N56" s="5"/>
      <c r="O56" s="5"/>
      <c r="P56" s="5"/>
    </row>
    <row r="57" spans="1:16" x14ac:dyDescent="0.25">
      <c r="A57" s="4"/>
      <c r="B57" s="6"/>
      <c r="C57" s="5"/>
      <c r="D57" s="5"/>
      <c r="E57" s="5"/>
      <c r="F57" s="5"/>
      <c r="G57" s="5"/>
      <c r="H57" s="5"/>
      <c r="I57" s="5"/>
      <c r="J57" s="5"/>
      <c r="K57" s="5"/>
      <c r="L57" s="5"/>
      <c r="M57" s="5"/>
      <c r="N57" s="5"/>
      <c r="O57" s="5"/>
      <c r="P57" s="5"/>
    </row>
    <row r="58" spans="1:16" x14ac:dyDescent="0.25">
      <c r="A58" s="4"/>
      <c r="B58" s="6"/>
      <c r="C58" s="5"/>
      <c r="D58" s="5"/>
      <c r="E58" s="5"/>
      <c r="F58" s="5"/>
      <c r="G58" s="5"/>
      <c r="H58" s="5"/>
      <c r="I58" s="5"/>
      <c r="J58" s="5"/>
      <c r="K58" s="5"/>
      <c r="L58" s="5"/>
      <c r="M58" s="5"/>
      <c r="N58" s="5"/>
      <c r="O58" s="5"/>
      <c r="P58" s="5"/>
    </row>
    <row r="59" spans="1:16" x14ac:dyDescent="0.25">
      <c r="A59" s="4"/>
      <c r="B59" s="6"/>
      <c r="C59" s="5"/>
      <c r="D59" s="5"/>
      <c r="E59" s="5"/>
      <c r="F59" s="5"/>
      <c r="G59" s="5"/>
      <c r="H59" s="5"/>
      <c r="I59" s="5"/>
      <c r="J59" s="5"/>
      <c r="K59" s="5"/>
      <c r="L59" s="5"/>
      <c r="M59" s="5"/>
      <c r="N59" s="5"/>
      <c r="O59" s="5"/>
      <c r="P59" s="5"/>
    </row>
    <row r="60" spans="1:16" x14ac:dyDescent="0.25">
      <c r="A60" s="4"/>
      <c r="B60" s="6"/>
      <c r="C60" s="5"/>
      <c r="D60" s="5"/>
      <c r="E60" s="5"/>
      <c r="F60" s="5"/>
      <c r="G60" s="5"/>
      <c r="H60" s="5"/>
      <c r="I60" s="5"/>
      <c r="J60" s="5"/>
      <c r="K60" s="5"/>
      <c r="L60" s="5"/>
      <c r="M60" s="5"/>
      <c r="N60" s="5"/>
      <c r="O60" s="5"/>
      <c r="P60" s="5"/>
    </row>
    <row r="61" spans="1:16" x14ac:dyDescent="0.25">
      <c r="A61" s="4"/>
      <c r="B61" s="6"/>
      <c r="C61" s="5"/>
      <c r="D61" s="5"/>
      <c r="E61" s="5"/>
      <c r="F61" s="5"/>
      <c r="G61" s="5"/>
      <c r="H61" s="5"/>
      <c r="I61" s="5"/>
      <c r="J61" s="5"/>
      <c r="K61" s="5"/>
      <c r="L61" s="5"/>
      <c r="M61" s="5"/>
      <c r="N61" s="5"/>
      <c r="O61" s="5"/>
      <c r="P61" s="5"/>
    </row>
    <row r="62" spans="1:16" x14ac:dyDescent="0.25">
      <c r="A62" s="4"/>
      <c r="B62" s="6"/>
      <c r="C62" s="5"/>
      <c r="D62" s="5"/>
      <c r="E62" s="5"/>
      <c r="F62" s="5"/>
      <c r="G62" s="5"/>
      <c r="H62" s="5"/>
      <c r="I62" s="5"/>
      <c r="J62" s="5"/>
      <c r="K62" s="5"/>
      <c r="L62" s="5"/>
      <c r="M62" s="5"/>
      <c r="N62" s="5"/>
      <c r="O62" s="5"/>
      <c r="P62" s="5"/>
    </row>
    <row r="63" spans="1:16" x14ac:dyDescent="0.25">
      <c r="A63" s="4"/>
      <c r="B63" s="6"/>
      <c r="C63" s="5"/>
      <c r="D63" s="5"/>
      <c r="E63" s="5"/>
      <c r="F63" s="5"/>
      <c r="G63" s="5"/>
      <c r="H63" s="5"/>
      <c r="I63" s="5"/>
      <c r="J63" s="5"/>
      <c r="K63" s="5"/>
      <c r="L63" s="5"/>
      <c r="M63" s="5"/>
      <c r="N63" s="5"/>
      <c r="O63" s="5"/>
      <c r="P63" s="5"/>
    </row>
    <row r="64" spans="1:16" x14ac:dyDescent="0.25">
      <c r="A64" s="4"/>
      <c r="B64" s="6" t="s">
        <v>149</v>
      </c>
      <c r="C64" s="5"/>
      <c r="D64" s="5"/>
      <c r="E64" s="5"/>
      <c r="F64" s="5"/>
      <c r="G64" s="5"/>
      <c r="H64" s="5"/>
      <c r="I64" s="5"/>
      <c r="J64" s="5"/>
      <c r="K64" s="5"/>
      <c r="L64" s="5"/>
      <c r="M64" s="5"/>
      <c r="N64" s="5"/>
      <c r="O64" s="5"/>
      <c r="P64" s="5"/>
    </row>
    <row r="65" spans="1:16" x14ac:dyDescent="0.25">
      <c r="A65" s="4"/>
      <c r="B65" s="6" t="s">
        <v>151</v>
      </c>
      <c r="C65" s="5"/>
      <c r="D65" s="5"/>
      <c r="E65" s="5"/>
      <c r="F65" s="5"/>
      <c r="G65" s="5"/>
      <c r="H65" s="5"/>
      <c r="I65" s="5"/>
      <c r="J65" s="5"/>
      <c r="K65" s="5"/>
      <c r="L65" s="5"/>
      <c r="M65" s="5"/>
      <c r="N65" s="5"/>
      <c r="O65" s="5"/>
      <c r="P65" s="5"/>
    </row>
    <row r="66" spans="1:16" x14ac:dyDescent="0.25">
      <c r="A66" s="4"/>
      <c r="B66" s="6" t="s">
        <v>150</v>
      </c>
      <c r="C66" s="5"/>
      <c r="D66" s="5"/>
      <c r="E66" s="5"/>
      <c r="F66" s="5"/>
      <c r="G66" s="5"/>
      <c r="H66" s="5"/>
      <c r="I66" s="5"/>
      <c r="J66" s="5"/>
      <c r="K66" s="5"/>
      <c r="L66" s="5"/>
      <c r="M66" s="5"/>
      <c r="N66" s="5"/>
      <c r="O66" s="5"/>
      <c r="P66" s="5"/>
    </row>
    <row r="67" spans="1:16" x14ac:dyDescent="0.25">
      <c r="A67" s="4"/>
      <c r="B67" s="6"/>
      <c r="C67" s="5"/>
      <c r="D67" s="5"/>
      <c r="E67" s="5"/>
      <c r="F67" s="5"/>
      <c r="G67" s="5"/>
      <c r="H67" s="5"/>
      <c r="I67" s="5"/>
      <c r="J67" s="5"/>
      <c r="K67" s="5"/>
      <c r="L67" s="5"/>
      <c r="M67" s="5"/>
      <c r="N67" s="5"/>
      <c r="O67" s="5"/>
      <c r="P67" s="5"/>
    </row>
    <row r="68" spans="1:16" x14ac:dyDescent="0.25">
      <c r="A68" s="4"/>
      <c r="B68" s="6"/>
      <c r="C68" s="5"/>
      <c r="D68" s="5"/>
      <c r="E68" s="5"/>
      <c r="F68" s="5"/>
      <c r="G68" s="5"/>
      <c r="H68" s="5"/>
      <c r="I68" s="5"/>
      <c r="J68" s="5"/>
      <c r="K68" s="5"/>
      <c r="L68" s="5"/>
      <c r="M68" s="5"/>
      <c r="N68" s="5"/>
      <c r="O68" s="5"/>
      <c r="P68" s="5"/>
    </row>
    <row r="69" spans="1:16" x14ac:dyDescent="0.25">
      <c r="A69" s="4"/>
      <c r="B69" s="6"/>
      <c r="C69" s="5"/>
      <c r="D69" s="5"/>
      <c r="E69" s="5"/>
      <c r="F69" s="5"/>
      <c r="G69" s="5"/>
      <c r="H69" s="5"/>
      <c r="I69" s="5"/>
      <c r="J69" s="5"/>
      <c r="K69" s="5"/>
      <c r="L69" s="5"/>
      <c r="M69" s="5"/>
      <c r="N69" s="5"/>
      <c r="O69" s="5"/>
      <c r="P69" s="5"/>
    </row>
    <row r="70" spans="1:16" x14ac:dyDescent="0.25">
      <c r="A70" s="4"/>
      <c r="B70" s="6"/>
      <c r="C70" s="5"/>
      <c r="D70" s="5"/>
      <c r="E70" s="5"/>
      <c r="F70" s="5"/>
      <c r="G70" s="5"/>
      <c r="H70" s="5"/>
      <c r="I70" s="5"/>
      <c r="J70" s="5"/>
      <c r="K70" s="5"/>
      <c r="L70" s="5"/>
      <c r="M70" s="5"/>
      <c r="N70" s="5"/>
      <c r="O70" s="5"/>
      <c r="P70" s="5"/>
    </row>
    <row r="71" spans="1:16" x14ac:dyDescent="0.25">
      <c r="A71" s="4"/>
      <c r="B71" s="5"/>
      <c r="C71" s="5"/>
      <c r="D71" s="5"/>
      <c r="E71" s="5"/>
      <c r="F71" s="5"/>
      <c r="G71" s="5"/>
      <c r="H71" s="5"/>
      <c r="I71" s="5"/>
      <c r="J71" s="5"/>
      <c r="K71" s="5"/>
      <c r="L71" s="5"/>
      <c r="M71" s="5"/>
      <c r="N71" s="5"/>
      <c r="O71" s="5"/>
      <c r="P71" s="5"/>
    </row>
    <row r="72" spans="1:16" x14ac:dyDescent="0.25">
      <c r="A72" s="4"/>
      <c r="B72" s="6"/>
      <c r="C72" s="5"/>
      <c r="D72" s="5"/>
      <c r="E72" s="5"/>
      <c r="F72" s="5"/>
      <c r="G72" s="5"/>
      <c r="H72" s="5"/>
      <c r="I72" s="5"/>
      <c r="J72" s="5"/>
      <c r="K72" s="5"/>
      <c r="L72" s="5"/>
      <c r="M72" s="5"/>
      <c r="N72" s="5"/>
      <c r="O72" s="5"/>
      <c r="P72" s="5"/>
    </row>
    <row r="73" spans="1:16" x14ac:dyDescent="0.25">
      <c r="A73" s="4"/>
      <c r="B73" s="6"/>
      <c r="C73" s="5"/>
      <c r="D73" s="5"/>
      <c r="E73" s="5"/>
      <c r="F73" s="5"/>
      <c r="G73" s="5"/>
      <c r="H73" s="5"/>
      <c r="I73" s="5"/>
      <c r="J73" s="5"/>
      <c r="K73" s="5"/>
      <c r="L73" s="5"/>
      <c r="M73" s="5"/>
      <c r="N73" s="5"/>
      <c r="O73" s="5"/>
      <c r="P73" s="5"/>
    </row>
    <row r="74" spans="1:16" x14ac:dyDescent="0.25">
      <c r="A74" s="4"/>
      <c r="B74" s="6"/>
      <c r="C74" s="5"/>
      <c r="D74" s="5"/>
      <c r="E74" s="5"/>
      <c r="F74" s="5"/>
      <c r="G74" s="5"/>
      <c r="H74" s="5"/>
      <c r="I74" s="5"/>
      <c r="J74" s="5"/>
      <c r="K74" s="5"/>
      <c r="L74" s="5"/>
      <c r="M74" s="5"/>
      <c r="N74" s="5"/>
      <c r="O74" s="5"/>
      <c r="P74" s="5"/>
    </row>
    <row r="75" spans="1:16" x14ac:dyDescent="0.25">
      <c r="A75" s="4"/>
      <c r="B75" s="6"/>
      <c r="C75" s="5"/>
      <c r="D75" s="5"/>
      <c r="E75" s="5"/>
      <c r="F75" s="5"/>
      <c r="G75" s="5"/>
      <c r="H75" s="5"/>
      <c r="I75" s="5"/>
      <c r="J75" s="5"/>
      <c r="K75" s="5"/>
      <c r="L75" s="5"/>
      <c r="M75" s="5"/>
      <c r="N75" s="5"/>
      <c r="O75" s="5"/>
      <c r="P75" s="5"/>
    </row>
    <row r="76" spans="1:16" x14ac:dyDescent="0.25">
      <c r="A76" s="4"/>
      <c r="B76" s="6" t="s">
        <v>83</v>
      </c>
      <c r="C76" s="5"/>
      <c r="D76" s="5"/>
      <c r="E76" s="5"/>
      <c r="F76" s="5"/>
      <c r="G76" s="5"/>
      <c r="H76" s="5"/>
      <c r="I76" s="5"/>
      <c r="J76" s="5"/>
      <c r="K76" s="5"/>
      <c r="L76" s="5"/>
      <c r="M76" s="5"/>
      <c r="N76" s="5"/>
      <c r="O76" s="5"/>
      <c r="P76" s="5"/>
    </row>
    <row r="77" spans="1:16" ht="5.25" customHeight="1" x14ac:dyDescent="0.25">
      <c r="A77" s="4"/>
      <c r="B77" s="6"/>
      <c r="C77" s="5"/>
      <c r="D77" s="5"/>
      <c r="E77" s="5"/>
      <c r="F77" s="5"/>
      <c r="G77" s="5"/>
      <c r="H77" s="5"/>
      <c r="I77" s="5"/>
      <c r="J77" s="5"/>
      <c r="K77" s="5"/>
      <c r="L77" s="5"/>
      <c r="M77" s="5"/>
      <c r="N77" s="5"/>
      <c r="O77" s="5"/>
      <c r="P77" s="5"/>
    </row>
    <row r="78" spans="1:16" x14ac:dyDescent="0.25">
      <c r="A78" s="4"/>
      <c r="B78" s="6"/>
      <c r="C78" s="5"/>
      <c r="D78" s="5"/>
      <c r="E78" s="5"/>
      <c r="F78" s="5"/>
      <c r="G78" s="5"/>
      <c r="H78" s="5"/>
      <c r="I78" s="5"/>
      <c r="J78" s="5"/>
      <c r="K78" s="5"/>
      <c r="L78" s="5"/>
      <c r="M78" s="5"/>
      <c r="N78" s="5"/>
      <c r="O78" s="5"/>
      <c r="P78" s="5"/>
    </row>
    <row r="79" spans="1:16" x14ac:dyDescent="0.25">
      <c r="A79" s="4"/>
      <c r="B79" s="6"/>
      <c r="C79" s="5"/>
      <c r="D79" s="5"/>
      <c r="E79" s="5"/>
      <c r="F79" s="5"/>
      <c r="G79" s="5"/>
      <c r="H79" s="5"/>
      <c r="I79" s="5"/>
      <c r="J79" s="5"/>
      <c r="K79" s="5"/>
      <c r="L79" s="5"/>
      <c r="M79" s="5"/>
      <c r="N79" s="5"/>
      <c r="O79" s="5"/>
      <c r="P79" s="5"/>
    </row>
    <row r="80" spans="1:16" x14ac:dyDescent="0.25">
      <c r="A80" s="4"/>
      <c r="B80" s="6"/>
      <c r="C80" s="5"/>
      <c r="D80" s="5"/>
      <c r="E80" s="5"/>
      <c r="F80" s="5"/>
      <c r="G80" s="5"/>
      <c r="H80" s="5"/>
      <c r="I80" s="5"/>
      <c r="J80" s="5"/>
      <c r="K80" s="5"/>
      <c r="L80" s="5"/>
      <c r="M80" s="5"/>
      <c r="N80" s="5"/>
      <c r="O80" s="5"/>
      <c r="P80" s="5"/>
    </row>
    <row r="81" spans="1:16" x14ac:dyDescent="0.25">
      <c r="A81" s="4"/>
      <c r="B81" s="6"/>
      <c r="C81" s="5"/>
      <c r="D81" s="5"/>
      <c r="E81" s="5"/>
      <c r="F81" s="5"/>
      <c r="G81" s="5"/>
      <c r="H81" s="5"/>
      <c r="I81" s="5"/>
      <c r="J81" s="5"/>
      <c r="K81" s="5"/>
      <c r="L81" s="5"/>
      <c r="M81" s="5"/>
      <c r="N81" s="5"/>
      <c r="O81" s="5"/>
      <c r="P81" s="5"/>
    </row>
    <row r="82" spans="1:16" x14ac:dyDescent="0.25">
      <c r="A82" s="4"/>
      <c r="B82" s="6"/>
      <c r="C82" s="5"/>
      <c r="D82" s="5"/>
      <c r="E82" s="5"/>
      <c r="F82" s="5"/>
      <c r="G82" s="5"/>
      <c r="H82" s="5"/>
      <c r="I82" s="5"/>
      <c r="J82" s="5"/>
      <c r="K82" s="5"/>
      <c r="L82" s="5"/>
      <c r="M82" s="5"/>
      <c r="N82" s="5"/>
      <c r="O82" s="5"/>
      <c r="P82" s="5"/>
    </row>
    <row r="83" spans="1:16" x14ac:dyDescent="0.25">
      <c r="A83" s="4"/>
      <c r="B83" s="6"/>
      <c r="C83" s="5"/>
      <c r="D83" s="5"/>
      <c r="E83" s="5"/>
      <c r="F83" s="5"/>
      <c r="G83" s="5"/>
      <c r="H83" s="5"/>
      <c r="I83" s="5"/>
      <c r="J83" s="5"/>
      <c r="K83" s="5"/>
      <c r="L83" s="5"/>
      <c r="M83" s="5"/>
      <c r="N83" s="5"/>
      <c r="O83" s="5"/>
      <c r="P83" s="5"/>
    </row>
    <row r="84" spans="1:16" x14ac:dyDescent="0.25">
      <c r="A84" s="4"/>
      <c r="B84" s="6"/>
      <c r="C84" s="5"/>
      <c r="D84" s="5"/>
      <c r="E84" s="5"/>
      <c r="F84" s="5"/>
      <c r="G84" s="5"/>
      <c r="H84" s="5"/>
      <c r="I84" s="5"/>
      <c r="J84" s="5"/>
      <c r="K84" s="5"/>
      <c r="L84" s="5"/>
      <c r="M84" s="5"/>
      <c r="N84" s="5"/>
      <c r="O84" s="5"/>
      <c r="P84" s="5"/>
    </row>
    <row r="85" spans="1:16" x14ac:dyDescent="0.25">
      <c r="A85" s="4"/>
      <c r="B85" s="6"/>
      <c r="C85" s="5"/>
      <c r="D85" s="5"/>
      <c r="E85" s="5"/>
      <c r="F85" s="5"/>
      <c r="G85" s="5"/>
      <c r="H85" s="5"/>
      <c r="I85" s="5"/>
      <c r="J85" s="5"/>
      <c r="K85" s="5"/>
      <c r="L85" s="5"/>
      <c r="M85" s="5"/>
      <c r="N85" s="5"/>
      <c r="O85" s="5"/>
      <c r="P85" s="5"/>
    </row>
    <row r="86" spans="1:16" x14ac:dyDescent="0.25">
      <c r="A86" s="4"/>
      <c r="B86" s="6"/>
      <c r="C86" s="5"/>
      <c r="D86" s="5"/>
      <c r="E86" s="5"/>
      <c r="F86" s="5"/>
      <c r="G86" s="5"/>
      <c r="H86" s="5"/>
      <c r="I86" s="5"/>
      <c r="J86" s="5"/>
      <c r="K86" s="5"/>
      <c r="L86" s="5"/>
      <c r="M86" s="5"/>
      <c r="N86" s="5"/>
      <c r="O86" s="5"/>
      <c r="P86" s="5"/>
    </row>
    <row r="87" spans="1:16" x14ac:dyDescent="0.25">
      <c r="A87" s="4"/>
      <c r="B87" s="6" t="s">
        <v>88</v>
      </c>
      <c r="C87" s="5"/>
      <c r="D87" s="5"/>
      <c r="E87" s="5"/>
      <c r="F87" s="5"/>
      <c r="G87" s="5"/>
      <c r="H87" s="5"/>
      <c r="I87" s="5"/>
      <c r="J87" s="5"/>
      <c r="K87" s="5"/>
      <c r="L87" s="5"/>
      <c r="M87" s="5"/>
      <c r="N87" s="5"/>
      <c r="O87" s="5"/>
      <c r="P87" s="5"/>
    </row>
    <row r="88" spans="1:16" x14ac:dyDescent="0.25">
      <c r="A88" s="4"/>
      <c r="B88" s="6"/>
      <c r="C88" s="5"/>
      <c r="D88" s="5"/>
      <c r="E88" s="5"/>
      <c r="F88" s="5"/>
      <c r="G88" s="5"/>
      <c r="H88" s="5"/>
      <c r="I88" s="5"/>
      <c r="J88" s="5"/>
      <c r="K88" s="5"/>
      <c r="L88" s="5"/>
      <c r="M88" s="5"/>
      <c r="N88" s="5"/>
      <c r="O88" s="5"/>
      <c r="P88" s="5"/>
    </row>
    <row r="89" spans="1:16" x14ac:dyDescent="0.25">
      <c r="A89" s="4"/>
      <c r="B89" s="6"/>
      <c r="C89" s="5"/>
      <c r="D89" s="5"/>
      <c r="E89" s="5"/>
      <c r="F89" s="5"/>
      <c r="G89" s="5"/>
      <c r="H89" s="5"/>
      <c r="I89" s="5"/>
      <c r="J89" s="5"/>
      <c r="K89" s="5"/>
      <c r="L89" s="5"/>
      <c r="M89" s="5"/>
      <c r="N89" s="5"/>
      <c r="O89" s="5"/>
      <c r="P89" s="5"/>
    </row>
    <row r="90" spans="1:16" x14ac:dyDescent="0.25">
      <c r="A90" s="4"/>
      <c r="B90" s="6"/>
      <c r="C90" s="5"/>
      <c r="D90" s="5"/>
      <c r="E90" s="5"/>
      <c r="F90" s="5"/>
      <c r="G90" s="5"/>
      <c r="H90" s="5"/>
      <c r="I90" s="5"/>
      <c r="J90" s="5"/>
      <c r="K90" s="5"/>
      <c r="L90" s="5"/>
      <c r="M90" s="5"/>
      <c r="N90" s="5"/>
      <c r="O90" s="5"/>
      <c r="P90" s="5"/>
    </row>
    <row r="91" spans="1:16" x14ac:dyDescent="0.25">
      <c r="A91" s="4"/>
      <c r="B91" s="6"/>
      <c r="C91" s="5"/>
      <c r="D91" s="5"/>
      <c r="E91" s="5"/>
      <c r="F91" s="5"/>
      <c r="G91" s="5"/>
      <c r="H91" s="5"/>
      <c r="I91" s="5"/>
      <c r="J91" s="5"/>
      <c r="K91" s="5"/>
      <c r="L91" s="5"/>
      <c r="M91" s="5"/>
      <c r="N91" s="5"/>
      <c r="O91" s="5"/>
      <c r="P91" s="5"/>
    </row>
    <row r="92" spans="1:16" x14ac:dyDescent="0.25">
      <c r="A92" s="4"/>
      <c r="B92" s="6"/>
      <c r="C92" s="5"/>
      <c r="D92" s="5"/>
      <c r="E92" s="5"/>
      <c r="F92" s="5"/>
      <c r="G92" s="5"/>
      <c r="H92" s="5"/>
      <c r="I92" s="5"/>
      <c r="J92" s="5"/>
      <c r="K92" s="5"/>
      <c r="L92" s="5"/>
      <c r="M92" s="5"/>
      <c r="N92" s="5"/>
      <c r="O92" s="5"/>
      <c r="P92" s="5"/>
    </row>
    <row r="93" spans="1:16" x14ac:dyDescent="0.25">
      <c r="A93" s="4"/>
      <c r="B93" s="6"/>
      <c r="C93" s="5"/>
      <c r="D93" s="5"/>
      <c r="E93" s="5"/>
      <c r="F93" s="5"/>
      <c r="G93" s="5"/>
      <c r="H93" s="5"/>
      <c r="I93" s="5"/>
      <c r="J93" s="5"/>
      <c r="K93" s="5"/>
      <c r="L93" s="5"/>
      <c r="M93" s="5"/>
      <c r="N93" s="5"/>
      <c r="O93" s="5"/>
      <c r="P93" s="5"/>
    </row>
    <row r="94" spans="1:16" x14ac:dyDescent="0.25">
      <c r="A94" s="4"/>
      <c r="B94" s="6"/>
      <c r="C94" s="5"/>
      <c r="D94" s="5"/>
      <c r="E94" s="5"/>
      <c r="F94" s="5"/>
      <c r="G94" s="5"/>
      <c r="H94" s="5"/>
      <c r="I94" s="5"/>
      <c r="J94" s="5"/>
      <c r="K94" s="5"/>
      <c r="L94" s="5"/>
      <c r="M94" s="5"/>
      <c r="N94" s="5"/>
      <c r="O94" s="5"/>
      <c r="P94" s="5"/>
    </row>
    <row r="95" spans="1:16" x14ac:dyDescent="0.25">
      <c r="A95" s="4"/>
      <c r="B95" s="6"/>
      <c r="C95" s="5"/>
      <c r="D95" s="5"/>
      <c r="E95" s="5"/>
      <c r="F95" s="5"/>
      <c r="G95" s="5"/>
      <c r="H95" s="5"/>
      <c r="I95" s="5"/>
      <c r="J95" s="5"/>
      <c r="K95" s="5"/>
      <c r="L95" s="5"/>
      <c r="M95" s="5"/>
      <c r="N95" s="5"/>
      <c r="O95" s="5"/>
      <c r="P95" s="5"/>
    </row>
    <row r="96" spans="1:16" x14ac:dyDescent="0.25">
      <c r="A96" s="4"/>
      <c r="B96" s="5" t="s">
        <v>84</v>
      </c>
      <c r="C96" s="5"/>
      <c r="D96" s="5"/>
      <c r="E96" s="5"/>
      <c r="F96" s="5"/>
      <c r="G96" s="5"/>
      <c r="H96" s="5"/>
      <c r="I96" s="5"/>
      <c r="J96" s="5"/>
      <c r="K96" s="5"/>
      <c r="L96" s="5"/>
      <c r="M96" s="5"/>
      <c r="N96" s="5"/>
      <c r="O96" s="5"/>
      <c r="P96" s="5"/>
    </row>
    <row r="97" spans="1:16" x14ac:dyDescent="0.25">
      <c r="A97" s="4"/>
      <c r="B97" s="5" t="s">
        <v>153</v>
      </c>
      <c r="C97" s="5"/>
      <c r="D97" s="5"/>
      <c r="E97" s="5"/>
      <c r="F97" s="5"/>
      <c r="G97" s="5"/>
      <c r="H97" s="5"/>
      <c r="I97" s="5"/>
      <c r="J97" s="5"/>
      <c r="K97" s="5"/>
      <c r="L97" s="5"/>
      <c r="M97" s="5"/>
      <c r="N97" s="5"/>
      <c r="O97" s="5"/>
      <c r="P97" s="5"/>
    </row>
    <row r="98" spans="1:16" x14ac:dyDescent="0.25">
      <c r="A98" s="4"/>
      <c r="B98" s="5" t="s">
        <v>152</v>
      </c>
      <c r="C98" s="5"/>
      <c r="D98" s="5"/>
      <c r="E98" s="5"/>
      <c r="F98" s="5"/>
      <c r="G98" s="5"/>
      <c r="H98" s="5"/>
      <c r="I98" s="5"/>
      <c r="J98" s="5"/>
      <c r="K98" s="5"/>
      <c r="L98" s="5"/>
      <c r="M98" s="5"/>
      <c r="N98" s="5"/>
      <c r="O98" s="5"/>
      <c r="P98" s="5"/>
    </row>
    <row r="99" spans="1:16" x14ac:dyDescent="0.25">
      <c r="A99" s="4"/>
      <c r="B99" s="5"/>
      <c r="C99" s="5"/>
      <c r="D99" s="5"/>
      <c r="E99" s="5"/>
      <c r="F99" s="5"/>
      <c r="G99" s="5"/>
      <c r="H99" s="5"/>
      <c r="I99" s="5"/>
      <c r="J99" s="5"/>
      <c r="K99" s="5"/>
      <c r="L99" s="5"/>
      <c r="M99" s="5"/>
      <c r="N99" s="5"/>
      <c r="O99" s="5"/>
      <c r="P99" s="5"/>
    </row>
    <row r="100" spans="1:16" x14ac:dyDescent="0.25">
      <c r="A100" s="4"/>
      <c r="B100" s="5"/>
      <c r="C100" s="5"/>
      <c r="D100" s="5"/>
      <c r="E100" s="5"/>
      <c r="F100" s="5"/>
      <c r="G100" s="5"/>
      <c r="H100" s="5"/>
      <c r="I100" s="5"/>
      <c r="J100" s="5"/>
      <c r="K100" s="5"/>
      <c r="L100" s="5"/>
      <c r="M100" s="5"/>
      <c r="N100" s="5"/>
      <c r="O100" s="5"/>
      <c r="P100" s="5"/>
    </row>
    <row r="101" spans="1:16" x14ac:dyDescent="0.25">
      <c r="A101" s="4"/>
      <c r="B101" s="5"/>
      <c r="C101" s="5"/>
      <c r="D101" s="5"/>
      <c r="E101" s="5"/>
      <c r="F101" s="5"/>
      <c r="G101" s="5"/>
      <c r="H101" s="5"/>
      <c r="I101" s="5"/>
      <c r="J101" s="5"/>
      <c r="K101" s="5"/>
      <c r="L101" s="5"/>
      <c r="M101" s="5"/>
      <c r="N101" s="5"/>
      <c r="O101" s="5"/>
      <c r="P101" s="5"/>
    </row>
    <row r="102" spans="1:16" x14ac:dyDescent="0.25">
      <c r="A102" s="4"/>
      <c r="B102" s="5"/>
      <c r="C102" s="5"/>
      <c r="D102" s="5"/>
      <c r="E102" s="5"/>
      <c r="F102" s="5"/>
      <c r="G102" s="5"/>
      <c r="H102" s="5"/>
      <c r="I102" s="5"/>
      <c r="J102" s="5"/>
      <c r="K102" s="5"/>
      <c r="L102" s="5"/>
      <c r="M102" s="5"/>
      <c r="N102" s="5"/>
      <c r="O102" s="5"/>
      <c r="P102" s="5"/>
    </row>
    <row r="103" spans="1:16" x14ac:dyDescent="0.25">
      <c r="A103" s="4"/>
      <c r="B103" s="5"/>
      <c r="C103" s="5"/>
      <c r="D103" s="5"/>
      <c r="E103" s="5"/>
      <c r="F103" s="5"/>
      <c r="G103" s="5"/>
      <c r="H103" s="5"/>
      <c r="I103" s="5"/>
      <c r="J103" s="5"/>
      <c r="K103" s="5"/>
      <c r="L103" s="5"/>
      <c r="M103" s="5"/>
      <c r="N103" s="5"/>
      <c r="O103" s="5"/>
      <c r="P103" s="5"/>
    </row>
    <row r="104" spans="1:16" x14ac:dyDescent="0.25">
      <c r="A104" s="4"/>
      <c r="B104" s="5"/>
      <c r="C104" s="5"/>
      <c r="D104" s="5"/>
      <c r="E104" s="5"/>
      <c r="F104" s="5"/>
      <c r="G104" s="5"/>
      <c r="H104" s="5"/>
      <c r="I104" s="5"/>
      <c r="J104" s="5"/>
      <c r="K104" s="5"/>
      <c r="L104" s="5"/>
      <c r="M104" s="5"/>
      <c r="N104" s="5"/>
      <c r="O104" s="5"/>
      <c r="P104" s="5"/>
    </row>
    <row r="105" spans="1:16" x14ac:dyDescent="0.25">
      <c r="A105" s="4"/>
      <c r="B105" s="5"/>
      <c r="C105" s="5"/>
      <c r="D105" s="5"/>
      <c r="E105" s="5"/>
      <c r="F105" s="5"/>
      <c r="G105" s="5"/>
      <c r="H105" s="5"/>
      <c r="I105" s="5"/>
      <c r="J105" s="5"/>
      <c r="K105" s="5"/>
      <c r="L105" s="5"/>
      <c r="M105" s="5"/>
      <c r="N105" s="5"/>
      <c r="O105" s="5"/>
      <c r="P105" s="5"/>
    </row>
    <row r="106" spans="1:16" x14ac:dyDescent="0.25">
      <c r="A106" s="4"/>
      <c r="B106" s="5"/>
      <c r="C106" s="5"/>
      <c r="D106" s="5"/>
      <c r="E106" s="5"/>
      <c r="F106" s="5"/>
      <c r="G106" s="5"/>
      <c r="H106" s="5"/>
      <c r="I106" s="5"/>
      <c r="J106" s="5"/>
      <c r="K106" s="5"/>
      <c r="L106" s="5"/>
      <c r="M106" s="5"/>
      <c r="N106" s="5"/>
      <c r="O106" s="5"/>
      <c r="P106" s="5"/>
    </row>
    <row r="107" spans="1:16" x14ac:dyDescent="0.25">
      <c r="A107" s="4"/>
      <c r="B107" s="5" t="s">
        <v>154</v>
      </c>
      <c r="C107" s="5"/>
      <c r="D107" s="5"/>
      <c r="E107" s="5"/>
      <c r="F107" s="5"/>
      <c r="G107" s="5"/>
      <c r="H107" s="5"/>
      <c r="I107" s="5"/>
      <c r="J107" s="5"/>
      <c r="K107" s="5"/>
      <c r="L107" s="5"/>
      <c r="M107" s="5"/>
      <c r="N107" s="5"/>
      <c r="O107" s="5"/>
      <c r="P107" s="5"/>
    </row>
    <row r="108" spans="1:16" x14ac:dyDescent="0.25">
      <c r="A108" s="4"/>
      <c r="B108" s="5"/>
      <c r="C108" s="5"/>
      <c r="D108" s="5"/>
      <c r="E108" s="5"/>
      <c r="F108" s="5"/>
      <c r="G108" s="5"/>
      <c r="H108" s="5"/>
      <c r="I108" s="5"/>
      <c r="J108" s="5"/>
      <c r="K108" s="5"/>
      <c r="L108" s="5"/>
      <c r="M108" s="5"/>
      <c r="N108" s="5"/>
      <c r="O108" s="5"/>
      <c r="P108" s="5"/>
    </row>
    <row r="109" spans="1:16" x14ac:dyDescent="0.25">
      <c r="A109" s="4"/>
      <c r="B109" s="8" t="s">
        <v>67</v>
      </c>
      <c r="C109" s="5"/>
      <c r="D109" s="5"/>
      <c r="E109" s="5"/>
      <c r="F109" s="5"/>
      <c r="G109" s="5"/>
      <c r="H109" s="5"/>
      <c r="I109" s="5"/>
      <c r="J109" s="5"/>
      <c r="K109" s="5"/>
      <c r="L109" s="5"/>
      <c r="M109" s="5"/>
      <c r="N109" s="5"/>
      <c r="O109" s="5"/>
      <c r="P109" s="5"/>
    </row>
    <row r="110" spans="1:16" x14ac:dyDescent="0.25">
      <c r="A110" s="4"/>
      <c r="B110" s="6" t="s">
        <v>68</v>
      </c>
      <c r="C110" s="5"/>
      <c r="D110" s="5"/>
      <c r="E110" s="5"/>
      <c r="F110" s="5"/>
      <c r="G110" s="5"/>
      <c r="H110" s="5"/>
      <c r="I110" s="5"/>
      <c r="J110" s="5"/>
      <c r="K110" s="5"/>
      <c r="L110" s="5"/>
      <c r="M110" s="5"/>
      <c r="N110" s="5"/>
      <c r="O110" s="5"/>
      <c r="P110" s="5"/>
    </row>
    <row r="111" spans="1:16" x14ac:dyDescent="0.25">
      <c r="A111" s="4"/>
      <c r="B111" s="11" t="s">
        <v>69</v>
      </c>
      <c r="C111" s="5"/>
      <c r="D111" s="5"/>
      <c r="E111" s="5"/>
      <c r="F111" s="5"/>
      <c r="G111" s="5"/>
      <c r="H111" s="5"/>
      <c r="I111" s="5"/>
      <c r="J111" s="5"/>
      <c r="K111" s="5"/>
      <c r="L111" s="5"/>
      <c r="M111" s="5"/>
      <c r="N111" s="5"/>
      <c r="O111" s="5"/>
      <c r="P111" s="5"/>
    </row>
    <row r="112" spans="1:16" x14ac:dyDescent="0.25">
      <c r="A112" s="4"/>
      <c r="B112" s="11" t="s">
        <v>89</v>
      </c>
      <c r="C112" s="5"/>
      <c r="D112" s="5"/>
      <c r="E112" s="5"/>
      <c r="F112" s="5"/>
      <c r="G112" s="5"/>
      <c r="H112" s="5"/>
      <c r="I112" s="5"/>
      <c r="J112" s="5"/>
      <c r="K112" s="5"/>
      <c r="L112" s="5"/>
      <c r="M112" s="5"/>
      <c r="N112" s="5"/>
      <c r="O112" s="5"/>
      <c r="P112" s="5"/>
    </row>
    <row r="113" spans="1:23" x14ac:dyDescent="0.25">
      <c r="A113" s="4"/>
      <c r="B113" s="11" t="s">
        <v>70</v>
      </c>
      <c r="C113" s="5"/>
      <c r="D113" s="5"/>
      <c r="E113" s="5"/>
      <c r="F113" s="5"/>
      <c r="G113" s="5"/>
      <c r="H113" s="5"/>
      <c r="I113" s="5"/>
      <c r="J113" s="5"/>
      <c r="K113" s="5"/>
      <c r="L113" s="5"/>
      <c r="M113" s="5"/>
      <c r="N113" s="5"/>
      <c r="O113" s="5"/>
      <c r="P113" s="5"/>
    </row>
    <row r="114" spans="1:23" x14ac:dyDescent="0.25">
      <c r="A114" s="4"/>
      <c r="B114" s="11" t="s">
        <v>71</v>
      </c>
      <c r="C114" s="5"/>
      <c r="D114" s="5"/>
      <c r="E114" s="5"/>
      <c r="F114" s="5"/>
      <c r="G114" s="5"/>
      <c r="H114" s="5"/>
      <c r="I114" s="5"/>
      <c r="J114" s="5"/>
      <c r="K114" s="5"/>
      <c r="L114" s="5"/>
      <c r="M114" s="5"/>
      <c r="N114" s="5"/>
      <c r="O114" s="5"/>
      <c r="P114" s="5"/>
    </row>
    <row r="115" spans="1:23" x14ac:dyDescent="0.25">
      <c r="A115" s="4"/>
      <c r="B115" s="11" t="s">
        <v>90</v>
      </c>
      <c r="C115" s="5"/>
      <c r="D115" s="5"/>
      <c r="E115" s="5"/>
      <c r="F115" s="5"/>
      <c r="G115" s="5"/>
      <c r="H115" s="5"/>
      <c r="I115" s="5"/>
      <c r="J115" s="5"/>
      <c r="K115" s="5"/>
      <c r="L115" s="5"/>
      <c r="M115" s="5"/>
      <c r="N115" s="5"/>
      <c r="O115" s="5"/>
      <c r="P115" s="5"/>
    </row>
    <row r="116" spans="1:23" x14ac:dyDescent="0.25">
      <c r="A116" s="4"/>
      <c r="B116" s="11" t="s">
        <v>91</v>
      </c>
      <c r="C116" s="5"/>
      <c r="D116" s="5"/>
      <c r="E116" s="5"/>
      <c r="F116" s="5"/>
      <c r="G116" s="5"/>
      <c r="H116" s="5"/>
      <c r="I116" s="5"/>
      <c r="J116" s="5"/>
      <c r="K116" s="5"/>
      <c r="L116" s="5"/>
      <c r="M116" s="5"/>
      <c r="N116" s="5"/>
      <c r="O116" s="5"/>
      <c r="P116" s="5"/>
    </row>
    <row r="117" spans="1:23" x14ac:dyDescent="0.25">
      <c r="A117" s="4"/>
      <c r="B117" s="11" t="s">
        <v>92</v>
      </c>
      <c r="C117" s="5"/>
      <c r="D117" s="5"/>
      <c r="E117" s="5"/>
      <c r="F117" s="5"/>
      <c r="G117" s="5"/>
      <c r="H117" s="5"/>
      <c r="I117" s="5"/>
      <c r="J117" s="5"/>
      <c r="K117" s="5"/>
      <c r="L117" s="5"/>
      <c r="M117" s="5"/>
      <c r="N117" s="5"/>
      <c r="O117" s="5"/>
      <c r="P117" s="5"/>
    </row>
    <row r="118" spans="1:23" x14ac:dyDescent="0.25">
      <c r="A118" s="4"/>
      <c r="B118" s="11" t="s">
        <v>94</v>
      </c>
      <c r="C118" s="5"/>
      <c r="D118" s="5"/>
      <c r="E118" s="5"/>
      <c r="F118" s="5"/>
      <c r="G118" s="5"/>
      <c r="H118" s="5"/>
      <c r="I118" s="5"/>
      <c r="J118" s="5"/>
      <c r="K118" s="5"/>
      <c r="L118" s="5"/>
      <c r="M118" s="5"/>
      <c r="N118" s="5"/>
      <c r="O118" s="5"/>
      <c r="P118" s="5"/>
    </row>
    <row r="119" spans="1:23" x14ac:dyDescent="0.25">
      <c r="A119" s="4"/>
      <c r="B119" s="11" t="s">
        <v>93</v>
      </c>
      <c r="C119" s="5"/>
      <c r="D119" s="5"/>
      <c r="E119" s="5"/>
      <c r="F119" s="5"/>
      <c r="G119" s="5"/>
      <c r="H119" s="5"/>
      <c r="I119" s="5"/>
      <c r="J119" s="5"/>
      <c r="K119" s="5"/>
      <c r="L119" s="5"/>
      <c r="M119" s="5"/>
      <c r="N119" s="5"/>
      <c r="O119" s="5"/>
      <c r="P119" s="5"/>
    </row>
    <row r="120" spans="1:23" x14ac:dyDescent="0.25">
      <c r="A120" s="4"/>
      <c r="B120" s="11" t="s">
        <v>110</v>
      </c>
      <c r="C120" s="5"/>
      <c r="D120" s="5"/>
      <c r="E120" s="5"/>
      <c r="F120" s="5"/>
      <c r="G120" s="5"/>
      <c r="H120" s="5"/>
      <c r="I120" s="5"/>
      <c r="J120" s="5"/>
      <c r="K120" s="5"/>
      <c r="L120" s="5"/>
      <c r="M120" s="5"/>
      <c r="N120" s="5"/>
      <c r="O120" s="5"/>
      <c r="P120" s="5"/>
    </row>
    <row r="121" spans="1:23" x14ac:dyDescent="0.25">
      <c r="A121" s="4"/>
      <c r="B121" s="11" t="s">
        <v>112</v>
      </c>
      <c r="C121" s="5"/>
      <c r="D121" s="5"/>
      <c r="E121" s="5"/>
      <c r="F121" s="5"/>
      <c r="G121" s="5"/>
      <c r="H121" s="5"/>
      <c r="I121" s="5"/>
      <c r="J121" s="5"/>
      <c r="K121" s="5"/>
      <c r="L121" s="5"/>
      <c r="M121" s="5"/>
      <c r="N121" s="5"/>
      <c r="O121" s="5"/>
      <c r="P121" s="5"/>
      <c r="T121" s="266"/>
      <c r="U121" s="266"/>
      <c r="V121" s="266"/>
      <c r="W121" s="266"/>
    </row>
    <row r="122" spans="1:23" x14ac:dyDescent="0.25">
      <c r="A122" s="4"/>
      <c r="B122" s="11" t="s">
        <v>111</v>
      </c>
      <c r="C122" s="5"/>
      <c r="D122" s="5"/>
      <c r="E122" s="5"/>
      <c r="F122" s="5"/>
      <c r="G122" s="5"/>
      <c r="H122" s="5"/>
      <c r="I122" s="5"/>
      <c r="J122" s="5"/>
      <c r="K122" s="5"/>
      <c r="L122" s="5"/>
      <c r="M122" s="5"/>
      <c r="N122" s="5"/>
      <c r="O122" s="5"/>
      <c r="P122" s="5"/>
      <c r="T122" s="266"/>
      <c r="U122" s="266"/>
      <c r="V122" s="266"/>
      <c r="W122" s="266"/>
    </row>
    <row r="123" spans="1:23" x14ac:dyDescent="0.25">
      <c r="A123" s="4"/>
      <c r="B123" s="11" t="s">
        <v>96</v>
      </c>
      <c r="C123" s="5"/>
      <c r="D123" s="5"/>
      <c r="E123" s="5"/>
      <c r="F123" s="5"/>
      <c r="G123" s="5"/>
      <c r="H123" s="5"/>
      <c r="I123" s="5"/>
      <c r="J123" s="5"/>
      <c r="K123" s="5"/>
      <c r="L123" s="5"/>
      <c r="M123" s="5"/>
      <c r="N123" s="5"/>
      <c r="O123" s="5"/>
      <c r="P123" s="5"/>
      <c r="T123" s="266"/>
      <c r="U123" s="266"/>
      <c r="V123" s="266"/>
      <c r="W123" s="266"/>
    </row>
    <row r="124" spans="1:23" x14ac:dyDescent="0.25">
      <c r="A124" s="4"/>
      <c r="B124" s="17" t="s">
        <v>95</v>
      </c>
      <c r="C124" s="5"/>
      <c r="D124" s="5"/>
      <c r="E124" s="5"/>
      <c r="F124" s="5"/>
      <c r="G124" s="5"/>
      <c r="H124" s="5"/>
      <c r="I124" s="5"/>
      <c r="J124" s="5"/>
      <c r="K124" s="5"/>
      <c r="L124" s="5"/>
      <c r="M124" s="5"/>
      <c r="N124" s="5"/>
      <c r="O124" s="5"/>
      <c r="P124" s="5"/>
      <c r="T124" s="266"/>
      <c r="U124" s="267"/>
      <c r="V124" s="267"/>
      <c r="W124" s="266"/>
    </row>
    <row r="125" spans="1:23" x14ac:dyDescent="0.25">
      <c r="A125" s="4"/>
      <c r="B125" s="17" t="s">
        <v>97</v>
      </c>
      <c r="C125" s="5"/>
      <c r="D125" s="5"/>
      <c r="E125" s="5"/>
      <c r="F125" s="5"/>
      <c r="G125" s="5"/>
      <c r="H125" s="5"/>
      <c r="I125" s="5"/>
      <c r="J125" s="5"/>
      <c r="K125" s="5"/>
      <c r="L125" s="5"/>
      <c r="M125" s="5"/>
      <c r="N125" s="5"/>
      <c r="O125" s="5"/>
      <c r="P125" s="5"/>
      <c r="T125" s="266"/>
      <c r="U125" s="267"/>
      <c r="V125" s="267"/>
      <c r="W125" s="266"/>
    </row>
    <row r="126" spans="1:23" x14ac:dyDescent="0.25">
      <c r="A126" s="4"/>
      <c r="B126" s="5"/>
      <c r="C126" s="5"/>
      <c r="D126" s="5"/>
      <c r="E126" s="5"/>
      <c r="F126" s="5"/>
      <c r="G126" s="5"/>
      <c r="H126" s="5"/>
      <c r="I126" s="5"/>
      <c r="J126" s="5"/>
      <c r="K126" s="5"/>
      <c r="L126" s="5"/>
      <c r="M126" s="5"/>
      <c r="N126" s="5"/>
      <c r="O126" s="5"/>
      <c r="P126" s="5"/>
      <c r="T126" s="266"/>
      <c r="U126" s="267"/>
      <c r="V126" s="267"/>
      <c r="W126" s="266"/>
    </row>
    <row r="127" spans="1:23" x14ac:dyDescent="0.25">
      <c r="A127" s="4"/>
      <c r="B127" s="5"/>
      <c r="C127" s="5"/>
      <c r="D127" s="5"/>
      <c r="E127" s="5"/>
      <c r="F127" s="5"/>
      <c r="G127" s="5"/>
      <c r="H127" s="5"/>
      <c r="I127" s="5"/>
      <c r="J127" s="5"/>
      <c r="K127" s="5"/>
      <c r="L127" s="5"/>
      <c r="M127" s="5"/>
      <c r="N127" s="5"/>
      <c r="O127" s="5"/>
      <c r="P127" s="5"/>
      <c r="T127" s="266"/>
      <c r="U127" s="267"/>
      <c r="V127" s="267"/>
      <c r="W127" s="266"/>
    </row>
    <row r="128" spans="1:23" x14ac:dyDescent="0.25">
      <c r="A128" s="4"/>
      <c r="B128" s="5"/>
      <c r="C128" s="5"/>
      <c r="D128" s="5"/>
      <c r="E128" s="5"/>
      <c r="F128" s="5"/>
      <c r="G128" s="5"/>
      <c r="H128" s="5"/>
      <c r="I128" s="5"/>
      <c r="J128" s="5"/>
      <c r="K128" s="5"/>
      <c r="L128" s="5"/>
      <c r="M128" s="5"/>
      <c r="N128" s="5"/>
      <c r="O128" s="5"/>
      <c r="P128" s="5"/>
      <c r="T128" s="266"/>
      <c r="U128" s="267"/>
      <c r="V128" s="267"/>
      <c r="W128" s="266"/>
    </row>
    <row r="129" spans="1:23" x14ac:dyDescent="0.25">
      <c r="A129" s="4"/>
      <c r="B129" s="5"/>
      <c r="C129" s="5"/>
      <c r="D129" s="5"/>
      <c r="E129" s="5"/>
      <c r="F129" s="5"/>
      <c r="G129" s="5"/>
      <c r="H129" s="5"/>
      <c r="I129" s="5"/>
      <c r="J129" s="5"/>
      <c r="K129" s="5"/>
      <c r="L129" s="5"/>
      <c r="M129" s="5"/>
      <c r="N129" s="5"/>
      <c r="O129" s="5"/>
      <c r="P129" s="5"/>
      <c r="T129" s="266"/>
      <c r="U129" s="267"/>
      <c r="V129" s="267"/>
      <c r="W129" s="266"/>
    </row>
    <row r="130" spans="1:23" x14ac:dyDescent="0.25">
      <c r="A130" s="4"/>
      <c r="B130" s="5"/>
      <c r="C130" s="5"/>
      <c r="D130" s="5"/>
      <c r="E130" s="5"/>
      <c r="F130" s="5"/>
      <c r="G130" s="5"/>
      <c r="H130" s="5"/>
      <c r="I130" s="5"/>
      <c r="J130" s="5"/>
      <c r="K130" s="5"/>
      <c r="L130" s="5"/>
      <c r="M130" s="5"/>
      <c r="N130" s="5"/>
      <c r="O130" s="5"/>
      <c r="P130" s="5"/>
      <c r="T130" s="266"/>
      <c r="U130" s="267"/>
      <c r="V130" s="267"/>
      <c r="W130" s="266"/>
    </row>
    <row r="131" spans="1:23" x14ac:dyDescent="0.25">
      <c r="A131" s="4"/>
      <c r="B131" s="5"/>
      <c r="C131" s="5"/>
      <c r="D131" s="5"/>
      <c r="E131" s="5"/>
      <c r="F131" s="5"/>
      <c r="G131" s="5"/>
      <c r="H131" s="5"/>
      <c r="I131" s="5"/>
      <c r="J131" s="5"/>
      <c r="K131" s="5"/>
      <c r="L131" s="5"/>
      <c r="M131" s="5"/>
      <c r="N131" s="5"/>
      <c r="O131" s="5"/>
      <c r="P131" s="5"/>
      <c r="T131" s="266"/>
      <c r="U131" s="267"/>
      <c r="V131" s="267"/>
      <c r="W131" s="266"/>
    </row>
    <row r="132" spans="1:23" x14ac:dyDescent="0.25">
      <c r="A132" s="4"/>
      <c r="B132" s="5"/>
      <c r="C132" s="5"/>
      <c r="D132" s="5"/>
      <c r="E132" s="5"/>
      <c r="F132" s="5"/>
      <c r="G132" s="5"/>
      <c r="H132" s="5"/>
      <c r="I132" s="5"/>
      <c r="J132" s="5"/>
      <c r="K132" s="5"/>
      <c r="L132" s="5"/>
      <c r="M132" s="5"/>
      <c r="N132" s="5"/>
      <c r="O132" s="5"/>
      <c r="P132" s="5"/>
      <c r="T132" s="266"/>
      <c r="U132" s="267"/>
      <c r="V132" s="267"/>
      <c r="W132" s="266"/>
    </row>
    <row r="133" spans="1:23" x14ac:dyDescent="0.25">
      <c r="A133" s="4"/>
      <c r="B133" s="5"/>
      <c r="C133" s="5"/>
      <c r="D133" s="5"/>
      <c r="E133" s="5"/>
      <c r="F133" s="5"/>
      <c r="G133" s="5"/>
      <c r="H133" s="5"/>
      <c r="I133" s="5"/>
      <c r="J133" s="5"/>
      <c r="K133" s="5"/>
      <c r="L133" s="5"/>
      <c r="M133" s="5"/>
      <c r="N133" s="5"/>
      <c r="O133" s="5"/>
      <c r="P133" s="5"/>
      <c r="T133" s="266"/>
      <c r="U133" s="267"/>
      <c r="V133" s="268"/>
      <c r="W133" s="266"/>
    </row>
    <row r="134" spans="1:23" x14ac:dyDescent="0.25">
      <c r="A134" s="4"/>
      <c r="B134" s="5"/>
      <c r="C134" s="5"/>
      <c r="D134" s="5"/>
      <c r="E134" s="5"/>
      <c r="F134" s="5"/>
      <c r="G134" s="5"/>
      <c r="H134" s="5"/>
      <c r="I134" s="5"/>
      <c r="J134" s="5"/>
      <c r="K134" s="5"/>
      <c r="L134" s="5"/>
      <c r="M134" s="5"/>
      <c r="N134" s="5"/>
      <c r="O134" s="5"/>
      <c r="P134" s="5"/>
      <c r="T134" s="266"/>
      <c r="U134" s="267"/>
      <c r="V134" s="269"/>
      <c r="W134" s="266"/>
    </row>
    <row r="135" spans="1:23" x14ac:dyDescent="0.25">
      <c r="A135" s="4"/>
      <c r="B135" s="5"/>
      <c r="C135" s="5"/>
      <c r="D135" s="5"/>
      <c r="E135" s="5"/>
      <c r="F135" s="5"/>
      <c r="G135" s="5"/>
      <c r="H135" s="5"/>
      <c r="I135" s="5"/>
      <c r="J135" s="5"/>
      <c r="K135" s="5"/>
      <c r="L135" s="5"/>
      <c r="M135" s="5"/>
      <c r="N135" s="5"/>
      <c r="O135" s="5"/>
      <c r="P135" s="5"/>
      <c r="T135" s="266"/>
      <c r="U135" s="266"/>
      <c r="V135" s="266"/>
      <c r="W135" s="266"/>
    </row>
    <row r="136" spans="1:23" x14ac:dyDescent="0.25">
      <c r="A136" s="4"/>
      <c r="B136" s="5"/>
      <c r="C136" s="5"/>
      <c r="D136" s="5"/>
      <c r="E136" s="5"/>
      <c r="F136" s="5"/>
      <c r="G136" s="5"/>
      <c r="H136" s="5"/>
      <c r="I136" s="5"/>
      <c r="J136" s="5"/>
      <c r="K136" s="5"/>
      <c r="L136" s="5"/>
      <c r="M136" s="5"/>
      <c r="N136" s="5"/>
      <c r="O136" s="5"/>
      <c r="P136" s="5"/>
      <c r="T136" s="266"/>
      <c r="U136" s="266"/>
      <c r="V136" s="266"/>
      <c r="W136" s="266"/>
    </row>
    <row r="137" spans="1:23" x14ac:dyDescent="0.25">
      <c r="A137" s="4"/>
      <c r="B137" s="5"/>
      <c r="C137" s="5"/>
      <c r="D137" s="5"/>
      <c r="E137" s="5"/>
      <c r="F137" s="5"/>
      <c r="G137" s="5"/>
      <c r="H137" s="5"/>
      <c r="I137" s="5"/>
      <c r="J137" s="5"/>
      <c r="K137" s="5"/>
      <c r="L137" s="5"/>
      <c r="M137" s="5"/>
      <c r="N137" s="5"/>
      <c r="O137" s="5"/>
      <c r="P137" s="5"/>
      <c r="T137" s="266"/>
      <c r="U137" s="266"/>
      <c r="V137" s="266"/>
      <c r="W137" s="266"/>
    </row>
    <row r="138" spans="1:23" x14ac:dyDescent="0.25">
      <c r="A138" s="4"/>
      <c r="B138" s="5"/>
      <c r="C138" s="5"/>
      <c r="D138" s="5"/>
      <c r="E138" s="5"/>
      <c r="F138" s="5"/>
      <c r="G138" s="5"/>
      <c r="H138" s="5"/>
      <c r="I138" s="5"/>
      <c r="J138" s="5"/>
      <c r="K138" s="5"/>
      <c r="L138" s="5"/>
      <c r="M138" s="5"/>
      <c r="N138" s="5"/>
      <c r="O138" s="5"/>
      <c r="P138" s="5"/>
    </row>
    <row r="139" spans="1:23" x14ac:dyDescent="0.25">
      <c r="A139" s="4"/>
      <c r="B139" s="5"/>
      <c r="C139" s="5"/>
      <c r="D139" s="5"/>
      <c r="E139" s="5"/>
      <c r="F139" s="5"/>
      <c r="G139" s="5"/>
      <c r="H139" s="5"/>
      <c r="I139" s="5"/>
      <c r="J139" s="5"/>
      <c r="K139" s="5"/>
      <c r="L139" s="5"/>
      <c r="M139" s="5"/>
      <c r="N139" s="5"/>
      <c r="O139" s="5"/>
      <c r="P139" s="5"/>
    </row>
    <row r="140" spans="1:23" x14ac:dyDescent="0.25">
      <c r="A140" s="4"/>
      <c r="B140" s="5"/>
      <c r="C140" s="5"/>
      <c r="D140" s="5"/>
      <c r="E140" s="5"/>
      <c r="F140" s="5"/>
      <c r="G140" s="5"/>
      <c r="H140" s="5"/>
      <c r="I140" s="5"/>
      <c r="J140" s="5"/>
      <c r="K140" s="5"/>
      <c r="L140" s="5"/>
      <c r="M140" s="5"/>
      <c r="N140" s="5"/>
      <c r="O140" s="5"/>
      <c r="P140" s="5"/>
    </row>
    <row r="141" spans="1:23" x14ac:dyDescent="0.25">
      <c r="A141" s="4"/>
      <c r="B141" s="5"/>
      <c r="C141" s="5"/>
      <c r="D141" s="5"/>
      <c r="E141" s="5"/>
      <c r="F141" s="5"/>
      <c r="G141" s="5"/>
      <c r="H141" s="5"/>
      <c r="I141" s="5"/>
      <c r="J141" s="5"/>
      <c r="K141" s="5"/>
      <c r="L141" s="5"/>
      <c r="M141" s="5"/>
      <c r="N141" s="5"/>
      <c r="O141" s="5"/>
      <c r="P141" s="5"/>
    </row>
    <row r="142" spans="1:23" x14ac:dyDescent="0.25">
      <c r="A142" s="4"/>
      <c r="B142" s="5"/>
      <c r="C142" s="5"/>
      <c r="D142" s="5"/>
      <c r="E142" s="5"/>
      <c r="F142" s="5"/>
      <c r="G142" s="5"/>
      <c r="H142" s="5"/>
      <c r="I142" s="5"/>
      <c r="J142" s="5"/>
      <c r="K142" s="5"/>
      <c r="L142" s="5"/>
      <c r="M142" s="5"/>
      <c r="N142" s="5"/>
      <c r="O142" s="5"/>
      <c r="P142" s="5"/>
    </row>
    <row r="143" spans="1:23" x14ac:dyDescent="0.25">
      <c r="A143" s="4"/>
      <c r="B143" s="5"/>
      <c r="C143" s="5"/>
      <c r="D143" s="5"/>
      <c r="E143" s="5"/>
      <c r="F143" s="5"/>
      <c r="G143" s="5"/>
      <c r="H143" s="5"/>
      <c r="I143" s="5"/>
      <c r="J143" s="5"/>
      <c r="K143" s="5"/>
      <c r="L143" s="5"/>
      <c r="M143" s="5"/>
      <c r="N143" s="5"/>
      <c r="O143" s="5"/>
      <c r="P143" s="5"/>
    </row>
    <row r="144" spans="1:23" x14ac:dyDescent="0.25">
      <c r="A144" s="4"/>
      <c r="B144" s="5"/>
      <c r="C144" s="5"/>
      <c r="D144" s="5"/>
      <c r="E144" s="5"/>
      <c r="F144" s="5"/>
      <c r="G144" s="5"/>
      <c r="H144" s="5"/>
      <c r="I144" s="5"/>
      <c r="J144" s="5"/>
      <c r="K144" s="5"/>
      <c r="L144" s="5"/>
      <c r="M144" s="5"/>
      <c r="N144" s="5"/>
      <c r="O144" s="5"/>
      <c r="P144" s="5"/>
    </row>
    <row r="145" spans="1:16" x14ac:dyDescent="0.25">
      <c r="A145" s="4"/>
      <c r="B145" s="5"/>
      <c r="C145" s="5"/>
      <c r="D145" s="5"/>
      <c r="E145" s="5"/>
      <c r="F145" s="5"/>
      <c r="G145" s="5"/>
      <c r="H145" s="5"/>
      <c r="I145" s="5"/>
      <c r="J145" s="5"/>
      <c r="K145" s="5"/>
      <c r="L145" s="5"/>
      <c r="M145" s="5"/>
      <c r="N145" s="5"/>
      <c r="O145" s="5"/>
      <c r="P145" s="5"/>
    </row>
    <row r="146" spans="1:16" x14ac:dyDescent="0.25">
      <c r="A146" s="4"/>
      <c r="B146" s="5"/>
      <c r="C146" s="5"/>
      <c r="D146" s="5"/>
      <c r="E146" s="5"/>
      <c r="F146" s="5"/>
      <c r="G146" s="5"/>
      <c r="H146" s="5"/>
      <c r="I146" s="5"/>
      <c r="J146" s="5"/>
      <c r="K146" s="5"/>
      <c r="L146" s="5"/>
      <c r="M146" s="5"/>
      <c r="N146" s="5"/>
      <c r="O146" s="5"/>
      <c r="P146" s="5"/>
    </row>
    <row r="147" spans="1:16" x14ac:dyDescent="0.25">
      <c r="A147" s="4"/>
      <c r="B147" s="5"/>
      <c r="C147" s="5"/>
      <c r="D147" s="5"/>
      <c r="E147" s="5"/>
      <c r="F147" s="5"/>
      <c r="G147" s="5"/>
      <c r="H147" s="5"/>
      <c r="I147" s="5"/>
      <c r="J147" s="5"/>
      <c r="K147" s="5"/>
      <c r="L147" s="5"/>
      <c r="M147" s="5"/>
      <c r="N147" s="5"/>
      <c r="O147" s="5"/>
      <c r="P147" s="5"/>
    </row>
    <row r="148" spans="1:16" x14ac:dyDescent="0.25">
      <c r="A148" s="4"/>
      <c r="B148" s="5"/>
      <c r="C148" s="5"/>
      <c r="D148" s="5"/>
      <c r="E148" s="5"/>
      <c r="F148" s="5"/>
      <c r="G148" s="5"/>
      <c r="H148" s="5"/>
      <c r="I148" s="5"/>
      <c r="J148" s="5"/>
      <c r="K148" s="5"/>
      <c r="L148" s="5"/>
      <c r="M148" s="5"/>
      <c r="N148" s="5"/>
      <c r="O148" s="5"/>
      <c r="P148" s="5"/>
    </row>
    <row r="149" spans="1:16" x14ac:dyDescent="0.25">
      <c r="A149" s="4"/>
      <c r="B149" s="5"/>
      <c r="C149" s="5"/>
      <c r="D149" s="5"/>
      <c r="E149" s="5"/>
      <c r="F149" s="5"/>
      <c r="G149" s="5"/>
      <c r="H149" s="5"/>
      <c r="I149" s="5"/>
      <c r="J149" s="5"/>
      <c r="K149" s="5"/>
      <c r="L149" s="5"/>
      <c r="M149" s="5"/>
      <c r="N149" s="5"/>
      <c r="O149" s="5"/>
      <c r="P149" s="5"/>
    </row>
    <row r="150" spans="1:16" x14ac:dyDescent="0.25">
      <c r="A150" s="4"/>
      <c r="B150" s="233" t="s">
        <v>103</v>
      </c>
      <c r="C150" s="5"/>
      <c r="D150" s="5"/>
      <c r="E150" s="5"/>
      <c r="F150" s="5"/>
      <c r="G150" s="5"/>
      <c r="H150" s="5"/>
      <c r="I150" s="5"/>
      <c r="J150" s="5"/>
      <c r="K150" s="5"/>
      <c r="L150" s="5"/>
      <c r="M150" s="5"/>
      <c r="N150" s="5"/>
      <c r="O150" s="5"/>
      <c r="P150" s="5"/>
    </row>
    <row r="151" spans="1:16" x14ac:dyDescent="0.25">
      <c r="A151" s="4"/>
      <c r="B151" s="233"/>
      <c r="C151" s="5"/>
      <c r="D151" s="5"/>
      <c r="E151" s="5"/>
      <c r="F151" s="5"/>
      <c r="G151" s="5"/>
      <c r="H151" s="5"/>
      <c r="I151" s="5"/>
      <c r="J151" s="5"/>
      <c r="K151" s="5"/>
      <c r="L151" s="5"/>
      <c r="M151" s="5"/>
      <c r="N151" s="5"/>
      <c r="O151" s="5"/>
      <c r="P151" s="5"/>
    </row>
    <row r="152" spans="1:16" x14ac:dyDescent="0.25">
      <c r="A152" s="4"/>
      <c r="B152" s="234" t="s">
        <v>155</v>
      </c>
      <c r="C152" s="234"/>
      <c r="D152" s="234"/>
      <c r="E152" s="234"/>
      <c r="F152" s="234"/>
      <c r="G152" s="234"/>
      <c r="H152" s="234"/>
      <c r="I152" s="234"/>
      <c r="J152" s="234"/>
      <c r="K152" s="234"/>
      <c r="L152" s="234"/>
      <c r="M152" s="234"/>
      <c r="N152" s="234"/>
      <c r="O152" s="234"/>
      <c r="P152" s="5"/>
    </row>
    <row r="153" spans="1:16" x14ac:dyDescent="0.25">
      <c r="A153" s="4"/>
      <c r="B153" s="235"/>
      <c r="C153" s="235"/>
      <c r="D153" s="235"/>
      <c r="E153" s="235"/>
      <c r="F153" s="235"/>
      <c r="G153" s="235"/>
      <c r="H153" s="235"/>
      <c r="I153" s="235"/>
      <c r="J153" s="235"/>
      <c r="K153" s="235"/>
      <c r="L153" s="235"/>
      <c r="M153" s="235"/>
      <c r="N153" s="235"/>
      <c r="O153" s="235"/>
      <c r="P153" s="5"/>
    </row>
    <row r="154" spans="1:16" ht="58.5" customHeight="1" x14ac:dyDescent="0.25">
      <c r="A154" s="4"/>
      <c r="B154" s="278" t="s">
        <v>116</v>
      </c>
      <c r="C154" s="278"/>
      <c r="D154" s="278"/>
      <c r="E154" s="278"/>
      <c r="F154" s="278"/>
      <c r="G154" s="278"/>
      <c r="H154" s="278"/>
      <c r="I154" s="278"/>
      <c r="J154" s="278"/>
      <c r="K154" s="278"/>
      <c r="L154" s="278"/>
      <c r="M154" s="278"/>
      <c r="N154" s="278"/>
      <c r="O154" s="278"/>
      <c r="P154" s="5"/>
    </row>
    <row r="155" spans="1:16" x14ac:dyDescent="0.25">
      <c r="A155" s="4"/>
      <c r="B155" s="235"/>
      <c r="C155" s="235"/>
      <c r="D155" s="235"/>
      <c r="E155" s="235"/>
      <c r="F155" s="235"/>
      <c r="G155" s="235"/>
      <c r="H155" s="235"/>
      <c r="I155" s="258" t="s">
        <v>126</v>
      </c>
      <c r="J155" s="235"/>
      <c r="K155" s="235"/>
      <c r="L155" s="235"/>
      <c r="M155" s="235"/>
      <c r="N155" s="235"/>
      <c r="O155" s="235"/>
      <c r="P155" s="5"/>
    </row>
    <row r="156" spans="1:16" ht="15" customHeight="1" x14ac:dyDescent="0.25">
      <c r="A156" s="4"/>
      <c r="B156" s="237"/>
      <c r="C156" s="273" t="s">
        <v>125</v>
      </c>
      <c r="D156" s="273"/>
      <c r="E156" s="238"/>
      <c r="F156" s="239"/>
      <c r="G156" s="240"/>
      <c r="H156" s="241"/>
      <c r="I156" s="237"/>
      <c r="J156" s="273" t="s">
        <v>125</v>
      </c>
      <c r="K156" s="273"/>
      <c r="L156" s="238"/>
      <c r="M156" s="239"/>
      <c r="N156" s="240"/>
      <c r="O156" s="235"/>
      <c r="P156" s="5"/>
    </row>
    <row r="157" spans="1:16" x14ac:dyDescent="0.25">
      <c r="A157" s="4"/>
      <c r="B157" s="274" t="s">
        <v>117</v>
      </c>
      <c r="C157" s="275"/>
      <c r="D157" s="275"/>
      <c r="E157" s="275"/>
      <c r="F157" s="242"/>
      <c r="G157" s="243"/>
      <c r="H157" s="236"/>
      <c r="I157" s="274" t="s">
        <v>117</v>
      </c>
      <c r="J157" s="275"/>
      <c r="K157" s="275"/>
      <c r="L157" s="275"/>
      <c r="M157" s="242"/>
      <c r="N157" s="243" t="s">
        <v>87</v>
      </c>
      <c r="O157" s="235"/>
      <c r="P157" s="5"/>
    </row>
    <row r="158" spans="1:16" ht="15" customHeight="1" x14ac:dyDescent="0.25">
      <c r="A158" s="4"/>
      <c r="B158" s="255" t="s">
        <v>118</v>
      </c>
      <c r="C158" s="242"/>
      <c r="D158" s="242"/>
      <c r="E158" s="244"/>
      <c r="F158" s="244"/>
      <c r="G158" s="245"/>
      <c r="H158" s="236"/>
      <c r="I158" s="255" t="s">
        <v>118</v>
      </c>
      <c r="J158" s="242"/>
      <c r="K158" s="242"/>
      <c r="L158" s="244"/>
      <c r="M158" s="244"/>
      <c r="N158" s="245" t="s">
        <v>113</v>
      </c>
      <c r="O158" s="235"/>
      <c r="P158" s="5"/>
    </row>
    <row r="159" spans="1:16" ht="15" customHeight="1" x14ac:dyDescent="0.25">
      <c r="A159" s="4"/>
      <c r="B159" s="271" t="s">
        <v>119</v>
      </c>
      <c r="C159" s="272"/>
      <c r="D159" s="272"/>
      <c r="E159" s="272"/>
      <c r="F159" s="272"/>
      <c r="G159" s="246" t="e">
        <f>IF(G157="oui",$E$167,INDEX($E$167:$E$176,MATCH($G$158,$C$167:$C$176,0)))</f>
        <v>#N/A</v>
      </c>
      <c r="H159" s="236"/>
      <c r="I159" s="271" t="s">
        <v>119</v>
      </c>
      <c r="J159" s="272"/>
      <c r="K159" s="272"/>
      <c r="L159" s="272"/>
      <c r="M159" s="272"/>
      <c r="N159" s="246">
        <f>IF(N157="oui",$E$167,INDEX($E$167:$E$176,MATCH($N$158,$C$167:$C$176,0)))</f>
        <v>1.5</v>
      </c>
      <c r="O159" s="235"/>
      <c r="P159" s="5"/>
    </row>
    <row r="160" spans="1:16" ht="15" customHeight="1" x14ac:dyDescent="0.25">
      <c r="A160" s="4"/>
      <c r="B160" s="271" t="s">
        <v>120</v>
      </c>
      <c r="C160" s="272"/>
      <c r="D160" s="272"/>
      <c r="E160" s="272"/>
      <c r="F160" s="244"/>
      <c r="G160" s="247"/>
      <c r="H160" s="236"/>
      <c r="I160" s="271" t="s">
        <v>120</v>
      </c>
      <c r="J160" s="272"/>
      <c r="K160" s="272"/>
      <c r="L160" s="272"/>
      <c r="M160" s="244"/>
      <c r="N160" s="247">
        <v>350</v>
      </c>
      <c r="O160" s="235"/>
      <c r="P160" s="5"/>
    </row>
    <row r="161" spans="1:16" ht="15" customHeight="1" x14ac:dyDescent="0.25">
      <c r="A161" s="4"/>
      <c r="B161" s="256" t="s">
        <v>121</v>
      </c>
      <c r="C161" s="257"/>
      <c r="D161" s="257"/>
      <c r="E161" s="257"/>
      <c r="F161" s="248"/>
      <c r="G161" s="249" t="e">
        <f>G160*G159</f>
        <v>#N/A</v>
      </c>
      <c r="H161" s="236"/>
      <c r="I161" s="256" t="s">
        <v>121</v>
      </c>
      <c r="J161" s="257"/>
      <c r="K161" s="257"/>
      <c r="L161" s="257"/>
      <c r="M161" s="248"/>
      <c r="N161" s="249">
        <f>N160*N159</f>
        <v>525</v>
      </c>
      <c r="O161" s="235"/>
      <c r="P161" s="5"/>
    </row>
    <row r="162" spans="1:16" x14ac:dyDescent="0.25">
      <c r="A162" s="4"/>
      <c r="B162" s="236"/>
      <c r="C162" s="250"/>
      <c r="D162" s="236"/>
      <c r="E162" s="236"/>
      <c r="F162" s="236"/>
      <c r="G162" s="236"/>
      <c r="H162" s="236"/>
      <c r="I162" s="235"/>
      <c r="J162" s="251"/>
      <c r="K162" s="251"/>
      <c r="L162" s="252"/>
      <c r="M162" s="235"/>
      <c r="N162" s="235"/>
      <c r="O162" s="235"/>
      <c r="P162" s="5"/>
    </row>
    <row r="163" spans="1:16" x14ac:dyDescent="0.25">
      <c r="A163" s="4"/>
      <c r="B163" s="253" t="s">
        <v>127</v>
      </c>
      <c r="C163" s="253"/>
      <c r="D163" s="253"/>
      <c r="E163" s="253"/>
      <c r="F163" s="253"/>
      <c r="G163" s="253"/>
      <c r="H163" s="253"/>
      <c r="I163" s="253"/>
      <c r="J163" s="253"/>
      <c r="K163" s="253"/>
      <c r="L163" s="253"/>
      <c r="M163" s="235"/>
      <c r="N163" s="235"/>
      <c r="O163" s="235"/>
      <c r="P163" s="5"/>
    </row>
    <row r="164" spans="1:16" x14ac:dyDescent="0.25">
      <c r="A164" s="4"/>
      <c r="B164" s="236"/>
      <c r="C164" s="236"/>
      <c r="D164" s="236"/>
      <c r="E164" s="236"/>
      <c r="F164" s="236"/>
      <c r="G164" s="236"/>
      <c r="H164" s="236"/>
      <c r="I164" s="5"/>
      <c r="J164" s="251"/>
      <c r="K164" s="251"/>
      <c r="L164" s="252"/>
      <c r="M164" s="5"/>
      <c r="N164" s="5"/>
      <c r="O164" s="5"/>
      <c r="P164" s="5"/>
    </row>
    <row r="165" spans="1:16" hidden="1" x14ac:dyDescent="0.25">
      <c r="A165" s="4"/>
      <c r="B165" s="254"/>
      <c r="C165" s="171" t="s">
        <v>2</v>
      </c>
      <c r="D165" s="172"/>
      <c r="E165" s="173"/>
      <c r="F165" s="254"/>
      <c r="G165" s="254"/>
      <c r="H165" s="254"/>
      <c r="I165" s="5"/>
      <c r="J165" s="5"/>
      <c r="K165" s="5"/>
      <c r="L165" s="5"/>
      <c r="M165" s="5"/>
      <c r="N165" s="5"/>
      <c r="O165" s="5"/>
      <c r="P165" s="5"/>
    </row>
    <row r="166" spans="1:16" ht="25.5" hidden="1" x14ac:dyDescent="0.25">
      <c r="A166" s="4"/>
      <c r="B166" s="254"/>
      <c r="C166" s="174" t="s">
        <v>3</v>
      </c>
      <c r="D166" s="175" t="s">
        <v>4</v>
      </c>
      <c r="E166" s="176" t="s">
        <v>5</v>
      </c>
      <c r="F166" s="254"/>
      <c r="G166" s="254"/>
      <c r="H166" s="254"/>
      <c r="I166" s="5"/>
      <c r="J166" s="5"/>
      <c r="K166" s="5"/>
      <c r="L166" s="5"/>
      <c r="M166" s="5"/>
      <c r="N166" s="5"/>
      <c r="O166" s="5"/>
      <c r="P166" s="5"/>
    </row>
    <row r="167" spans="1:16" hidden="1" x14ac:dyDescent="0.25">
      <c r="A167" s="4"/>
      <c r="B167" s="254"/>
      <c r="C167" s="177" t="s">
        <v>114</v>
      </c>
      <c r="D167" s="178">
        <v>10</v>
      </c>
      <c r="E167" s="179">
        <f>1/(D167/12)</f>
        <v>1.2</v>
      </c>
      <c r="F167" s="254"/>
      <c r="G167" s="254"/>
      <c r="H167" s="254"/>
      <c r="I167" s="5"/>
      <c r="J167" s="5"/>
      <c r="K167" s="5"/>
      <c r="L167" s="5"/>
      <c r="M167" s="5"/>
      <c r="N167" s="5"/>
      <c r="O167" s="5"/>
      <c r="P167" s="5"/>
    </row>
    <row r="168" spans="1:16" hidden="1" x14ac:dyDescent="0.25">
      <c r="A168" s="4"/>
      <c r="B168" s="254"/>
      <c r="C168" s="177" t="s">
        <v>122</v>
      </c>
      <c r="D168" s="178">
        <v>9</v>
      </c>
      <c r="E168" s="179">
        <f t="shared" ref="E168:E176" si="0">1/(D168/12)</f>
        <v>1.3333333333333333</v>
      </c>
      <c r="F168" s="254"/>
      <c r="G168" s="254"/>
      <c r="H168" s="254"/>
      <c r="I168" s="5"/>
      <c r="J168" s="5"/>
      <c r="K168" s="5"/>
      <c r="L168" s="5"/>
      <c r="M168" s="5"/>
      <c r="N168" s="5"/>
      <c r="O168" s="5"/>
      <c r="P168" s="5"/>
    </row>
    <row r="169" spans="1:16" hidden="1" x14ac:dyDescent="0.25">
      <c r="A169" s="4"/>
      <c r="B169" s="254"/>
      <c r="C169" s="177" t="s">
        <v>113</v>
      </c>
      <c r="D169" s="178">
        <v>8</v>
      </c>
      <c r="E169" s="179">
        <f t="shared" si="0"/>
        <v>1.5</v>
      </c>
      <c r="F169" s="254"/>
      <c r="G169" s="254"/>
      <c r="H169" s="254"/>
      <c r="I169" s="5"/>
      <c r="J169" s="5"/>
      <c r="K169" s="5"/>
      <c r="L169" s="5"/>
      <c r="M169" s="5"/>
      <c r="N169" s="5"/>
      <c r="O169" s="5"/>
      <c r="P169" s="5"/>
    </row>
    <row r="170" spans="1:16" hidden="1" x14ac:dyDescent="0.25">
      <c r="A170" s="4"/>
      <c r="B170" s="254"/>
      <c r="C170" s="177" t="s">
        <v>123</v>
      </c>
      <c r="D170" s="178">
        <v>7</v>
      </c>
      <c r="E170" s="179">
        <f t="shared" si="0"/>
        <v>1.7142857142857142</v>
      </c>
      <c r="F170" s="254"/>
      <c r="G170" s="254"/>
      <c r="H170" s="254"/>
      <c r="I170" s="5"/>
      <c r="J170" s="5"/>
      <c r="K170" s="5"/>
      <c r="L170" s="5"/>
      <c r="M170" s="5"/>
      <c r="N170" s="5"/>
      <c r="O170" s="5"/>
      <c r="P170" s="5"/>
    </row>
    <row r="171" spans="1:16" hidden="1" x14ac:dyDescent="0.25">
      <c r="A171" s="4"/>
      <c r="B171" s="254"/>
      <c r="C171" s="177" t="s">
        <v>15</v>
      </c>
      <c r="D171" s="178">
        <v>6</v>
      </c>
      <c r="E171" s="179">
        <f t="shared" si="0"/>
        <v>2</v>
      </c>
      <c r="F171" s="254"/>
      <c r="G171" s="254"/>
      <c r="H171" s="254"/>
      <c r="I171" s="5"/>
      <c r="J171" s="5"/>
      <c r="K171" s="5"/>
      <c r="L171" s="5"/>
      <c r="M171" s="5"/>
      <c r="N171" s="5"/>
      <c r="O171" s="5"/>
      <c r="P171" s="5"/>
    </row>
    <row r="172" spans="1:16" hidden="1" x14ac:dyDescent="0.25">
      <c r="A172" s="4"/>
      <c r="B172" s="254"/>
      <c r="C172" s="177" t="s">
        <v>18</v>
      </c>
      <c r="D172" s="178">
        <v>5</v>
      </c>
      <c r="E172" s="179">
        <f t="shared" si="0"/>
        <v>2.4</v>
      </c>
      <c r="F172" s="254"/>
      <c r="G172" s="254"/>
      <c r="H172" s="254"/>
      <c r="I172" s="5"/>
      <c r="J172" s="5"/>
      <c r="K172" s="5"/>
      <c r="L172" s="5"/>
      <c r="M172" s="5"/>
      <c r="N172" s="5"/>
      <c r="O172" s="5"/>
      <c r="P172" s="5"/>
    </row>
    <row r="173" spans="1:16" hidden="1" x14ac:dyDescent="0.25">
      <c r="A173" s="4"/>
      <c r="B173" s="254"/>
      <c r="C173" s="177" t="s">
        <v>17</v>
      </c>
      <c r="D173" s="178">
        <v>4</v>
      </c>
      <c r="E173" s="179">
        <f t="shared" si="0"/>
        <v>3</v>
      </c>
      <c r="F173" s="254"/>
      <c r="G173" s="254"/>
      <c r="H173" s="254"/>
      <c r="I173" s="5"/>
      <c r="J173" s="5"/>
      <c r="K173" s="5"/>
      <c r="L173" s="5"/>
      <c r="M173" s="5"/>
      <c r="N173" s="5"/>
      <c r="O173" s="5"/>
      <c r="P173" s="5"/>
    </row>
    <row r="174" spans="1:16" hidden="1" x14ac:dyDescent="0.25">
      <c r="A174" s="4"/>
      <c r="B174" s="254"/>
      <c r="C174" s="177" t="s">
        <v>16</v>
      </c>
      <c r="D174" s="178">
        <v>3</v>
      </c>
      <c r="E174" s="179">
        <f t="shared" si="0"/>
        <v>4</v>
      </c>
      <c r="F174" s="254"/>
      <c r="G174" s="254"/>
      <c r="H174" s="254"/>
      <c r="I174" s="5"/>
      <c r="J174" s="5"/>
      <c r="K174" s="5"/>
      <c r="L174" s="5"/>
      <c r="M174" s="5"/>
      <c r="N174" s="5"/>
      <c r="O174" s="5"/>
      <c r="P174" s="5"/>
    </row>
    <row r="175" spans="1:16" hidden="1" x14ac:dyDescent="0.25">
      <c r="A175" s="4"/>
      <c r="B175" s="254"/>
      <c r="C175" s="177" t="s">
        <v>124</v>
      </c>
      <c r="D175" s="178">
        <v>2</v>
      </c>
      <c r="E175" s="179">
        <f t="shared" si="0"/>
        <v>6</v>
      </c>
      <c r="F175" s="254"/>
      <c r="G175" s="254"/>
      <c r="H175" s="254"/>
      <c r="I175" s="5"/>
      <c r="J175" s="5"/>
      <c r="K175" s="5"/>
      <c r="L175" s="5"/>
      <c r="M175" s="5"/>
      <c r="N175" s="5"/>
      <c r="O175" s="5"/>
      <c r="P175" s="5"/>
    </row>
    <row r="176" spans="1:16" hidden="1" x14ac:dyDescent="0.25">
      <c r="A176" s="4"/>
      <c r="B176" s="254"/>
      <c r="C176" s="180" t="s">
        <v>115</v>
      </c>
      <c r="D176" s="181">
        <v>1</v>
      </c>
      <c r="E176" s="182">
        <f t="shared" si="0"/>
        <v>12</v>
      </c>
      <c r="F176" s="254"/>
      <c r="G176" s="254"/>
      <c r="H176" s="254"/>
      <c r="I176" s="5"/>
      <c r="J176" s="5"/>
      <c r="K176" s="5"/>
      <c r="L176" s="5"/>
      <c r="M176" s="5"/>
      <c r="N176" s="5"/>
      <c r="O176" s="5"/>
      <c r="P176" s="5"/>
    </row>
    <row r="177" spans="1:16" hidden="1" x14ac:dyDescent="0.25">
      <c r="A177" s="4"/>
      <c r="B177" s="233"/>
      <c r="C177" s="5"/>
      <c r="D177" s="5"/>
      <c r="E177" s="5"/>
      <c r="F177" s="5"/>
      <c r="G177" s="5"/>
      <c r="H177" s="5"/>
      <c r="I177" s="5"/>
      <c r="J177" s="5"/>
      <c r="K177" s="5"/>
      <c r="L177" s="5"/>
      <c r="M177" s="5"/>
      <c r="N177" s="5"/>
      <c r="O177" s="5"/>
      <c r="P177" s="5"/>
    </row>
    <row r="178" spans="1:16" x14ac:dyDescent="0.25">
      <c r="A178" s="4"/>
      <c r="B178" s="6" t="s">
        <v>72</v>
      </c>
      <c r="C178" s="5"/>
      <c r="D178" s="5"/>
      <c r="E178" s="16"/>
      <c r="F178" s="5"/>
      <c r="G178" s="5"/>
      <c r="H178" s="5"/>
      <c r="I178" s="5"/>
      <c r="J178" s="5"/>
      <c r="K178" s="5"/>
      <c r="L178" s="5"/>
      <c r="M178" s="5"/>
      <c r="N178" s="5"/>
      <c r="O178" s="5"/>
      <c r="P178" s="5"/>
    </row>
    <row r="179" spans="1:16" x14ac:dyDescent="0.25">
      <c r="A179" s="4"/>
      <c r="B179" s="11" t="s">
        <v>104</v>
      </c>
      <c r="C179" s="5"/>
      <c r="D179" s="5"/>
      <c r="E179" s="5"/>
      <c r="F179" s="5"/>
      <c r="G179" s="5"/>
      <c r="H179" s="5"/>
      <c r="I179" s="5"/>
      <c r="J179" s="5"/>
      <c r="K179" s="5"/>
      <c r="L179" s="5"/>
      <c r="M179" s="5"/>
      <c r="N179" s="5"/>
      <c r="O179" s="5"/>
      <c r="P179" s="5"/>
    </row>
    <row r="180" spans="1:16" x14ac:dyDescent="0.25">
      <c r="A180" s="4"/>
      <c r="B180" s="11" t="s">
        <v>106</v>
      </c>
      <c r="C180" s="5"/>
      <c r="D180" s="5"/>
      <c r="E180" s="5"/>
      <c r="F180" s="5"/>
      <c r="G180" s="5"/>
      <c r="H180" s="5"/>
      <c r="I180" s="5"/>
      <c r="J180" s="5"/>
      <c r="K180" s="5"/>
      <c r="L180" s="5"/>
      <c r="M180" s="5"/>
      <c r="N180" s="5"/>
      <c r="O180" s="5"/>
      <c r="P180" s="5"/>
    </row>
    <row r="181" spans="1:16" x14ac:dyDescent="0.25">
      <c r="A181" s="4"/>
      <c r="B181" s="11" t="s">
        <v>107</v>
      </c>
      <c r="C181" s="5"/>
      <c r="D181" s="5"/>
      <c r="E181" s="5"/>
      <c r="F181" s="5"/>
      <c r="G181" s="5"/>
      <c r="H181" s="5"/>
      <c r="I181" s="5"/>
      <c r="J181" s="5"/>
      <c r="K181" s="5"/>
      <c r="L181" s="5"/>
      <c r="M181" s="5"/>
      <c r="N181" s="5"/>
      <c r="O181" s="5"/>
      <c r="P181" s="5"/>
    </row>
    <row r="182" spans="1:16" x14ac:dyDescent="0.25">
      <c r="A182" s="4"/>
      <c r="B182" s="11" t="s">
        <v>105</v>
      </c>
      <c r="C182" s="5"/>
      <c r="D182" s="5"/>
      <c r="E182" s="5"/>
      <c r="F182" s="5"/>
      <c r="G182" s="5"/>
      <c r="H182" s="5"/>
      <c r="I182" s="5"/>
      <c r="J182" s="5"/>
      <c r="K182" s="5"/>
      <c r="L182" s="5"/>
      <c r="M182" s="5"/>
      <c r="N182" s="5"/>
      <c r="O182" s="5"/>
      <c r="P182" s="5"/>
    </row>
    <row r="183" spans="1:16" x14ac:dyDescent="0.25">
      <c r="A183" s="4"/>
      <c r="B183" s="11" t="s">
        <v>108</v>
      </c>
      <c r="C183" s="5"/>
      <c r="D183" s="5"/>
      <c r="E183" s="5"/>
      <c r="F183" s="5"/>
      <c r="G183" s="5"/>
      <c r="H183" s="5"/>
      <c r="I183" s="5"/>
      <c r="J183" s="5"/>
      <c r="K183" s="5"/>
      <c r="L183" s="5"/>
      <c r="M183" s="5"/>
      <c r="N183" s="5"/>
      <c r="O183" s="5"/>
      <c r="P183" s="5"/>
    </row>
    <row r="184" spans="1:16" x14ac:dyDescent="0.25">
      <c r="A184" s="4"/>
      <c r="B184" s="11" t="s">
        <v>109</v>
      </c>
      <c r="C184" s="5"/>
      <c r="D184" s="5"/>
      <c r="E184" s="5"/>
      <c r="F184" s="5"/>
      <c r="G184" s="5"/>
      <c r="H184" s="5"/>
      <c r="I184" s="5"/>
      <c r="J184" s="5"/>
      <c r="K184" s="5"/>
      <c r="L184" s="5"/>
      <c r="M184" s="5"/>
      <c r="N184" s="5"/>
      <c r="O184" s="5"/>
      <c r="P184" s="5"/>
    </row>
    <row r="185" spans="1:16" x14ac:dyDescent="0.25">
      <c r="A185" s="4"/>
      <c r="B185" s="11"/>
      <c r="C185" s="5"/>
      <c r="D185" s="5"/>
      <c r="E185" s="5"/>
      <c r="F185" s="5"/>
      <c r="G185" s="5"/>
      <c r="H185" s="5"/>
      <c r="I185" s="5"/>
      <c r="J185" s="5"/>
      <c r="K185" s="5"/>
      <c r="L185" s="5"/>
      <c r="M185" s="5"/>
      <c r="N185" s="5"/>
      <c r="O185" s="5"/>
      <c r="P185" s="5"/>
    </row>
    <row r="186" spans="1:16" x14ac:dyDescent="0.25">
      <c r="A186" s="4"/>
      <c r="B186" s="11"/>
      <c r="C186" s="5"/>
      <c r="D186" s="5"/>
      <c r="E186" s="5"/>
      <c r="F186" s="5"/>
      <c r="G186" s="5"/>
      <c r="H186" s="5"/>
      <c r="I186" s="5"/>
      <c r="J186" s="5"/>
      <c r="K186" s="5"/>
      <c r="L186" s="5"/>
      <c r="M186" s="5"/>
      <c r="N186" s="5"/>
      <c r="O186" s="5"/>
      <c r="P186" s="5"/>
    </row>
    <row r="187" spans="1:16" x14ac:dyDescent="0.25">
      <c r="A187" s="4"/>
      <c r="B187" s="11"/>
      <c r="C187" s="5"/>
      <c r="D187" s="5"/>
      <c r="E187" s="5"/>
      <c r="F187" s="5"/>
      <c r="G187" s="5"/>
      <c r="H187" s="5"/>
      <c r="I187" s="5"/>
      <c r="J187" s="5"/>
      <c r="K187" s="5"/>
      <c r="L187" s="5"/>
      <c r="M187" s="5"/>
      <c r="N187" s="5"/>
      <c r="O187" s="5"/>
      <c r="P187" s="5"/>
    </row>
    <row r="188" spans="1:16" x14ac:dyDescent="0.25">
      <c r="A188" s="4"/>
      <c r="B188" s="11"/>
      <c r="C188" s="5"/>
      <c r="D188" s="5"/>
      <c r="E188" s="5"/>
      <c r="F188" s="5"/>
      <c r="G188" s="5"/>
      <c r="H188" s="5"/>
      <c r="I188" s="5"/>
      <c r="J188" s="5"/>
      <c r="K188" s="5"/>
      <c r="L188" s="5"/>
      <c r="M188" s="5"/>
      <c r="N188" s="5"/>
      <c r="O188" s="5"/>
      <c r="P188" s="5"/>
    </row>
    <row r="189" spans="1:16" x14ac:dyDescent="0.25">
      <c r="A189" s="4"/>
      <c r="B189" s="11"/>
      <c r="C189" s="5"/>
      <c r="D189" s="5"/>
      <c r="E189" s="5"/>
      <c r="F189" s="5"/>
      <c r="G189" s="5"/>
      <c r="H189" s="5"/>
      <c r="I189" s="5"/>
      <c r="J189" s="5"/>
      <c r="K189" s="5"/>
      <c r="L189" s="5"/>
      <c r="M189" s="5"/>
      <c r="N189" s="5"/>
      <c r="O189" s="5"/>
      <c r="P189" s="5"/>
    </row>
    <row r="190" spans="1:16" x14ac:dyDescent="0.25">
      <c r="A190" s="4"/>
      <c r="B190" s="11"/>
      <c r="C190" s="5"/>
      <c r="D190" s="5"/>
      <c r="E190" s="5"/>
      <c r="F190" s="5"/>
      <c r="G190" s="5"/>
      <c r="H190" s="5"/>
      <c r="I190" s="5"/>
      <c r="J190" s="5"/>
      <c r="K190" s="5"/>
      <c r="L190" s="5"/>
      <c r="M190" s="5"/>
      <c r="N190" s="5"/>
      <c r="O190" s="5"/>
      <c r="P190" s="5"/>
    </row>
    <row r="191" spans="1:16" x14ac:dyDescent="0.25">
      <c r="A191" s="4"/>
      <c r="B191" s="9"/>
      <c r="C191" s="5"/>
      <c r="D191" s="5"/>
      <c r="E191" s="5"/>
      <c r="F191" s="5"/>
      <c r="G191" s="5"/>
      <c r="H191" s="5"/>
      <c r="I191" s="5"/>
      <c r="J191" s="5"/>
      <c r="K191" s="5"/>
      <c r="L191" s="5"/>
      <c r="M191" s="5"/>
      <c r="N191" s="5"/>
      <c r="O191" s="5"/>
      <c r="P191" s="5"/>
    </row>
    <row r="192" spans="1:16" x14ac:dyDescent="0.25">
      <c r="A192" s="4"/>
      <c r="B192" s="9"/>
      <c r="C192" s="5"/>
      <c r="D192" s="5"/>
      <c r="E192" s="5"/>
      <c r="F192" s="5"/>
      <c r="G192" s="5"/>
      <c r="H192" s="5"/>
      <c r="I192" s="5"/>
      <c r="J192" s="5"/>
      <c r="K192" s="5"/>
      <c r="L192" s="5"/>
      <c r="M192" s="5"/>
      <c r="N192" s="5"/>
      <c r="O192" s="5"/>
      <c r="P192" s="5"/>
    </row>
    <row r="193" spans="1:16" x14ac:dyDescent="0.25">
      <c r="A193" s="4"/>
      <c r="B193" s="9"/>
      <c r="C193" s="5"/>
      <c r="D193" s="5"/>
      <c r="E193" s="5"/>
      <c r="F193" s="5"/>
      <c r="G193" s="5"/>
      <c r="H193" s="5"/>
      <c r="I193" s="5"/>
      <c r="J193" s="5"/>
      <c r="K193" s="5"/>
      <c r="L193" s="5"/>
      <c r="M193" s="5"/>
      <c r="N193" s="5"/>
      <c r="O193" s="5"/>
      <c r="P193" s="5"/>
    </row>
    <row r="194" spans="1:16" x14ac:dyDescent="0.25">
      <c r="A194" s="4"/>
      <c r="B194" s="9"/>
      <c r="C194" s="5"/>
      <c r="D194" s="5"/>
      <c r="E194" s="5"/>
      <c r="F194" s="5"/>
      <c r="G194" s="5"/>
      <c r="H194" s="5"/>
      <c r="I194" s="5"/>
      <c r="J194" s="5"/>
      <c r="K194" s="5"/>
      <c r="L194" s="5"/>
      <c r="M194" s="5"/>
      <c r="N194" s="5"/>
      <c r="O194" s="5"/>
      <c r="P194" s="5"/>
    </row>
    <row r="195" spans="1:16" x14ac:dyDescent="0.25">
      <c r="A195" s="4"/>
      <c r="B195" s="9"/>
      <c r="C195" s="5"/>
      <c r="D195" s="5"/>
      <c r="E195" s="5"/>
      <c r="F195" s="5"/>
      <c r="G195" s="5"/>
      <c r="H195" s="5"/>
      <c r="I195" s="5"/>
      <c r="J195" s="5"/>
      <c r="K195" s="5"/>
      <c r="L195" s="5"/>
      <c r="M195" s="5"/>
      <c r="N195" s="5"/>
      <c r="O195" s="5"/>
      <c r="P195" s="5"/>
    </row>
    <row r="196" spans="1:16" x14ac:dyDescent="0.25">
      <c r="A196" s="4"/>
      <c r="B196" s="9"/>
      <c r="C196" s="5"/>
      <c r="D196" s="5"/>
      <c r="E196" s="5"/>
      <c r="F196" s="5"/>
      <c r="G196" s="5"/>
      <c r="H196" s="5"/>
      <c r="I196" s="5"/>
      <c r="J196" s="5"/>
      <c r="K196" s="5"/>
      <c r="L196" s="5"/>
      <c r="M196" s="5"/>
      <c r="N196" s="5"/>
      <c r="O196" s="5"/>
      <c r="P196" s="5"/>
    </row>
    <row r="197" spans="1:16" x14ac:dyDescent="0.25">
      <c r="A197" s="4"/>
      <c r="B197" s="9"/>
      <c r="C197" s="5"/>
      <c r="D197" s="5"/>
      <c r="E197" s="5"/>
      <c r="F197" s="5"/>
      <c r="G197" s="5"/>
      <c r="H197" s="5"/>
      <c r="I197" s="5"/>
      <c r="J197" s="5"/>
      <c r="K197" s="5"/>
      <c r="L197" s="5"/>
      <c r="M197" s="5"/>
      <c r="N197" s="5"/>
      <c r="O197" s="5"/>
      <c r="P197" s="5"/>
    </row>
    <row r="198" spans="1:16" x14ac:dyDescent="0.25">
      <c r="A198" s="4"/>
      <c r="B198" s="9"/>
      <c r="C198" s="5"/>
      <c r="D198" s="5"/>
      <c r="E198" s="5"/>
      <c r="F198" s="5"/>
      <c r="G198" s="5"/>
      <c r="H198" s="5"/>
      <c r="I198" s="5"/>
      <c r="J198" s="5"/>
      <c r="K198" s="5"/>
      <c r="L198" s="5"/>
      <c r="M198" s="5"/>
      <c r="N198" s="5"/>
      <c r="O198" s="5"/>
      <c r="P198" s="5"/>
    </row>
    <row r="199" spans="1:16" x14ac:dyDescent="0.25">
      <c r="A199" s="4"/>
      <c r="B199" s="9"/>
      <c r="C199" s="5"/>
      <c r="D199" s="5"/>
      <c r="E199" s="5"/>
      <c r="F199" s="5"/>
      <c r="G199" s="5"/>
      <c r="H199" s="5"/>
      <c r="I199" s="5"/>
      <c r="J199" s="5"/>
      <c r="K199" s="5"/>
      <c r="L199" s="5"/>
      <c r="M199" s="5"/>
      <c r="N199" s="5"/>
      <c r="O199" s="5"/>
      <c r="P199" s="5"/>
    </row>
    <row r="200" spans="1:16" x14ac:dyDescent="0.25">
      <c r="A200" s="4"/>
      <c r="B200" s="9"/>
      <c r="C200" s="5"/>
      <c r="D200" s="5"/>
      <c r="E200" s="5"/>
      <c r="F200" s="5"/>
      <c r="G200" s="5"/>
      <c r="H200" s="5"/>
      <c r="I200" s="5"/>
      <c r="J200" s="5"/>
      <c r="K200" s="5"/>
      <c r="L200" s="5"/>
      <c r="M200" s="5"/>
      <c r="N200" s="5"/>
      <c r="O200" s="5"/>
      <c r="P200" s="5"/>
    </row>
    <row r="201" spans="1:16" x14ac:dyDescent="0.25">
      <c r="A201" s="4"/>
      <c r="B201" s="13" t="s">
        <v>73</v>
      </c>
      <c r="C201" s="5"/>
      <c r="D201" s="5"/>
      <c r="E201" s="5"/>
      <c r="F201" s="5"/>
      <c r="G201" s="5"/>
      <c r="H201" s="5"/>
      <c r="I201" s="5"/>
      <c r="J201" s="6"/>
      <c r="K201" s="5"/>
      <c r="L201" s="5"/>
      <c r="M201" s="5"/>
      <c r="N201" s="5"/>
      <c r="O201" s="5"/>
      <c r="P201" s="5"/>
    </row>
    <row r="202" spans="1:16" x14ac:dyDescent="0.25">
      <c r="A202" s="4"/>
      <c r="B202" s="6" t="s">
        <v>74</v>
      </c>
      <c r="C202" s="10"/>
      <c r="D202" s="5"/>
      <c r="E202" s="5"/>
      <c r="F202" s="5"/>
      <c r="G202" s="5"/>
      <c r="H202" s="5"/>
      <c r="I202" s="5"/>
      <c r="J202" s="5"/>
      <c r="K202" s="5"/>
      <c r="L202" s="5"/>
      <c r="M202" s="5"/>
      <c r="N202" s="5"/>
      <c r="O202" s="5"/>
      <c r="P202" s="5"/>
    </row>
    <row r="203" spans="1:16" x14ac:dyDescent="0.25">
      <c r="A203" s="4"/>
      <c r="B203" s="6"/>
      <c r="C203" s="10"/>
      <c r="D203" s="5"/>
      <c r="E203" s="5"/>
      <c r="F203" s="5"/>
      <c r="G203" s="5"/>
      <c r="H203" s="5"/>
      <c r="I203" s="5"/>
      <c r="J203" s="5"/>
      <c r="K203" s="5"/>
      <c r="L203" s="5"/>
      <c r="M203" s="5"/>
      <c r="N203" s="5"/>
      <c r="O203" s="5"/>
      <c r="P203" s="5"/>
    </row>
    <row r="204" spans="1:16" x14ac:dyDescent="0.25">
      <c r="A204" s="4"/>
      <c r="B204" s="6"/>
      <c r="C204" s="10"/>
      <c r="D204" s="5"/>
      <c r="E204" s="5"/>
      <c r="F204" s="5"/>
      <c r="G204" s="5"/>
      <c r="H204" s="5"/>
      <c r="I204" s="5"/>
      <c r="J204" s="5"/>
      <c r="K204" s="5"/>
      <c r="L204" s="5"/>
      <c r="M204" s="5"/>
      <c r="N204" s="5"/>
      <c r="O204" s="5"/>
      <c r="P204" s="5"/>
    </row>
    <row r="205" spans="1:16" x14ac:dyDescent="0.25">
      <c r="A205" s="4"/>
      <c r="B205" s="6"/>
      <c r="C205" s="10"/>
      <c r="D205" s="5"/>
      <c r="E205" s="5"/>
      <c r="F205" s="5"/>
      <c r="G205" s="5"/>
      <c r="H205" s="5"/>
      <c r="I205" s="5"/>
      <c r="J205" s="5"/>
      <c r="K205" s="5"/>
      <c r="L205" s="5"/>
      <c r="M205" s="5"/>
      <c r="N205" s="5"/>
      <c r="O205" s="5"/>
      <c r="P205" s="5"/>
    </row>
    <row r="206" spans="1:16" x14ac:dyDescent="0.25">
      <c r="A206" s="4"/>
      <c r="B206" s="6"/>
      <c r="C206" s="10"/>
      <c r="D206" s="5"/>
      <c r="E206" s="5"/>
      <c r="F206" s="5"/>
      <c r="G206" s="5"/>
      <c r="H206" s="5"/>
      <c r="I206" s="5"/>
      <c r="J206" s="5"/>
      <c r="K206" s="5"/>
      <c r="L206" s="5"/>
      <c r="M206" s="5"/>
      <c r="N206" s="5"/>
      <c r="O206" s="5"/>
      <c r="P206" s="5"/>
    </row>
    <row r="207" spans="1:16" x14ac:dyDescent="0.25">
      <c r="A207" s="4"/>
      <c r="B207" s="6"/>
      <c r="C207" s="10"/>
      <c r="D207" s="5"/>
      <c r="E207" s="5"/>
      <c r="F207" s="5"/>
      <c r="G207" s="5"/>
      <c r="H207" s="5"/>
      <c r="I207" s="5"/>
      <c r="J207" s="5"/>
      <c r="K207" s="5"/>
      <c r="L207" s="5"/>
      <c r="M207" s="5"/>
      <c r="N207" s="5"/>
      <c r="O207" s="5"/>
      <c r="P207" s="5"/>
    </row>
    <row r="208" spans="1:16" x14ac:dyDescent="0.25">
      <c r="A208" s="4"/>
      <c r="B208" s="6"/>
      <c r="C208" s="10"/>
      <c r="D208" s="5"/>
      <c r="E208" s="5"/>
      <c r="F208" s="5"/>
      <c r="G208" s="5"/>
      <c r="H208" s="5"/>
      <c r="I208" s="5"/>
      <c r="J208" s="5"/>
      <c r="K208" s="5"/>
      <c r="L208" s="5"/>
      <c r="M208" s="5"/>
      <c r="N208" s="5"/>
      <c r="O208" s="5"/>
      <c r="P208" s="5"/>
    </row>
    <row r="209" spans="1:16" x14ac:dyDescent="0.25">
      <c r="A209" s="4"/>
      <c r="B209" s="6"/>
      <c r="C209" s="10"/>
      <c r="D209" s="5"/>
      <c r="E209" s="5"/>
      <c r="F209" s="5"/>
      <c r="G209" s="5"/>
      <c r="H209" s="5"/>
      <c r="I209" s="5"/>
      <c r="J209" s="5"/>
      <c r="K209" s="5"/>
      <c r="L209" s="5"/>
      <c r="M209" s="5"/>
      <c r="N209" s="5"/>
      <c r="O209" s="5"/>
      <c r="P209" s="5"/>
    </row>
    <row r="210" spans="1:16" x14ac:dyDescent="0.25">
      <c r="A210" s="4"/>
      <c r="B210" s="6"/>
      <c r="C210" s="10"/>
      <c r="D210" s="5"/>
      <c r="E210" s="5"/>
      <c r="F210" s="5"/>
      <c r="G210" s="5"/>
      <c r="H210" s="5"/>
      <c r="I210" s="5"/>
      <c r="J210" s="5"/>
      <c r="K210" s="5"/>
      <c r="L210" s="5"/>
      <c r="M210" s="5"/>
      <c r="N210" s="5"/>
      <c r="O210" s="5"/>
      <c r="P210" s="5"/>
    </row>
    <row r="211" spans="1:16" x14ac:dyDescent="0.25">
      <c r="A211" s="4"/>
      <c r="B211" s="6"/>
      <c r="C211" s="10"/>
      <c r="D211" s="5"/>
      <c r="E211" s="5"/>
      <c r="F211" s="5"/>
      <c r="G211" s="5"/>
      <c r="H211" s="5"/>
      <c r="I211" s="5"/>
      <c r="J211" s="5"/>
      <c r="K211" s="5"/>
      <c r="L211" s="5"/>
      <c r="M211" s="5"/>
      <c r="N211" s="5"/>
      <c r="O211" s="5"/>
      <c r="P211" s="5"/>
    </row>
    <row r="212" spans="1:16" x14ac:dyDescent="0.25">
      <c r="A212" s="4"/>
      <c r="B212" s="8" t="s">
        <v>75</v>
      </c>
      <c r="C212" s="5"/>
      <c r="D212" s="5"/>
      <c r="E212" s="5"/>
      <c r="F212" s="5"/>
      <c r="G212" s="5"/>
      <c r="H212" s="5"/>
      <c r="I212" s="5"/>
      <c r="J212" s="5"/>
      <c r="K212" s="5"/>
      <c r="L212" s="5"/>
      <c r="M212" s="5"/>
      <c r="N212" s="5"/>
      <c r="O212" s="5"/>
      <c r="P212" s="5"/>
    </row>
    <row r="213" spans="1:16" x14ac:dyDescent="0.25">
      <c r="A213" s="4"/>
      <c r="B213" s="6" t="s">
        <v>76</v>
      </c>
      <c r="C213" s="5"/>
      <c r="D213" s="5"/>
      <c r="E213" s="5"/>
      <c r="F213" s="5"/>
      <c r="G213" s="5"/>
      <c r="H213" s="5"/>
      <c r="I213" s="5"/>
      <c r="J213" s="5"/>
      <c r="K213" s="5"/>
      <c r="L213" s="5"/>
      <c r="M213" s="5"/>
      <c r="N213" s="5"/>
      <c r="O213" s="5"/>
      <c r="P213" s="5"/>
    </row>
    <row r="214" spans="1:16" x14ac:dyDescent="0.25">
      <c r="A214" s="4"/>
      <c r="B214" s="6" t="s">
        <v>129</v>
      </c>
      <c r="C214" s="5"/>
      <c r="D214" s="5"/>
      <c r="E214" s="5"/>
      <c r="F214" s="5"/>
      <c r="G214" s="5"/>
      <c r="H214" s="5"/>
      <c r="I214" s="5"/>
      <c r="J214" s="5"/>
      <c r="K214" s="5"/>
      <c r="L214" s="5"/>
      <c r="M214" s="5"/>
      <c r="N214" s="5"/>
      <c r="O214" s="5"/>
      <c r="P214" s="5"/>
    </row>
    <row r="215" spans="1:16" x14ac:dyDescent="0.25">
      <c r="A215" s="4"/>
      <c r="B215" s="259" t="s">
        <v>128</v>
      </c>
      <c r="C215" s="5"/>
      <c r="D215" s="5"/>
      <c r="E215" s="5"/>
      <c r="F215" s="5"/>
      <c r="G215" s="5"/>
      <c r="H215" s="5"/>
      <c r="I215" s="5"/>
      <c r="J215" s="5"/>
      <c r="K215" s="5"/>
      <c r="L215" s="5"/>
      <c r="M215" s="5"/>
      <c r="N215" s="5"/>
      <c r="O215" s="5"/>
      <c r="P215" s="5"/>
    </row>
    <row r="216" spans="1:16" x14ac:dyDescent="0.25">
      <c r="A216" s="4"/>
      <c r="B216" s="259"/>
      <c r="C216" s="5"/>
      <c r="D216" s="5"/>
      <c r="E216" s="5"/>
      <c r="F216" s="5"/>
      <c r="G216" s="5"/>
      <c r="H216" s="5"/>
      <c r="I216" s="5"/>
      <c r="J216" s="5"/>
      <c r="K216" s="5"/>
      <c r="L216" s="5"/>
      <c r="M216" s="5"/>
      <c r="N216" s="5"/>
      <c r="O216" s="5"/>
      <c r="P216" s="5"/>
    </row>
    <row r="217" spans="1:16" x14ac:dyDescent="0.25">
      <c r="A217" s="4"/>
      <c r="B217" s="259"/>
      <c r="C217" s="5"/>
      <c r="D217" s="5"/>
      <c r="E217" s="5"/>
      <c r="F217" s="5"/>
      <c r="G217" s="5"/>
      <c r="H217" s="5"/>
      <c r="I217" s="5"/>
      <c r="J217" s="5"/>
      <c r="K217" s="5"/>
      <c r="L217" s="5"/>
      <c r="M217" s="5"/>
      <c r="N217" s="5"/>
      <c r="O217" s="5"/>
      <c r="P217" s="5"/>
    </row>
    <row r="218" spans="1:16" x14ac:dyDescent="0.25">
      <c r="A218" s="4"/>
      <c r="B218" s="259"/>
      <c r="C218" s="5"/>
      <c r="D218" s="5"/>
      <c r="E218" s="5"/>
      <c r="F218" s="5"/>
      <c r="G218" s="5"/>
      <c r="H218" s="5"/>
      <c r="I218" s="5"/>
      <c r="J218" s="5"/>
      <c r="K218" s="5"/>
      <c r="L218" s="5"/>
      <c r="M218" s="5"/>
      <c r="N218" s="5"/>
      <c r="O218" s="5"/>
      <c r="P218" s="5"/>
    </row>
    <row r="219" spans="1:16" x14ac:dyDescent="0.25">
      <c r="A219" s="4"/>
      <c r="B219" s="259"/>
      <c r="C219" s="5"/>
      <c r="D219" s="5"/>
      <c r="E219" s="5"/>
      <c r="F219" s="5"/>
      <c r="G219" s="5"/>
      <c r="H219" s="5"/>
      <c r="I219" s="5"/>
      <c r="J219" s="5"/>
      <c r="K219" s="5"/>
      <c r="L219" s="5"/>
      <c r="M219" s="5"/>
      <c r="N219" s="5"/>
      <c r="O219" s="5"/>
      <c r="P219" s="5"/>
    </row>
    <row r="220" spans="1:16" x14ac:dyDescent="0.25">
      <c r="A220" s="4"/>
      <c r="B220" s="259"/>
      <c r="C220" s="5"/>
      <c r="D220" s="5"/>
      <c r="E220" s="5"/>
      <c r="F220" s="5"/>
      <c r="G220" s="5"/>
      <c r="H220" s="5"/>
      <c r="I220" s="5"/>
      <c r="J220" s="5"/>
      <c r="K220" s="5"/>
      <c r="L220" s="5"/>
      <c r="M220" s="5"/>
      <c r="N220" s="5"/>
      <c r="O220" s="5"/>
      <c r="P220" s="5"/>
    </row>
    <row r="221" spans="1:16" x14ac:dyDescent="0.25">
      <c r="A221" s="4"/>
      <c r="B221" s="259"/>
      <c r="C221" s="5"/>
      <c r="D221" s="5"/>
      <c r="E221" s="5"/>
      <c r="F221" s="5"/>
      <c r="G221" s="5"/>
      <c r="H221" s="5"/>
      <c r="I221" s="5"/>
      <c r="J221" s="5"/>
      <c r="K221" s="5"/>
      <c r="L221" s="5"/>
      <c r="M221" s="5"/>
      <c r="N221" s="5"/>
      <c r="O221" s="5"/>
      <c r="P221" s="5"/>
    </row>
    <row r="222" spans="1:16" s="270" customFormat="1" ht="12.75" x14ac:dyDescent="0.2">
      <c r="A222" s="5"/>
      <c r="B222" s="5"/>
      <c r="C222" s="5"/>
      <c r="D222" s="5"/>
      <c r="E222" s="5"/>
      <c r="F222" s="5"/>
      <c r="G222" s="5"/>
      <c r="H222" s="5"/>
      <c r="I222" s="5"/>
      <c r="J222" s="5"/>
      <c r="K222" s="5"/>
      <c r="L222" s="5"/>
      <c r="M222" s="5"/>
      <c r="N222" s="5"/>
      <c r="O222" s="5"/>
      <c r="P222" s="5"/>
    </row>
    <row r="223" spans="1:16" s="270" customFormat="1" ht="12.75" x14ac:dyDescent="0.2">
      <c r="A223" s="5"/>
      <c r="B223" s="5" t="s">
        <v>77</v>
      </c>
      <c r="C223" s="5"/>
      <c r="D223" s="5"/>
      <c r="E223" s="5"/>
      <c r="F223" s="5"/>
      <c r="G223" s="5"/>
      <c r="H223" s="5"/>
      <c r="I223" s="5"/>
      <c r="J223" s="5"/>
      <c r="K223" s="5"/>
      <c r="L223" s="5"/>
      <c r="M223" s="5"/>
      <c r="N223" s="5"/>
      <c r="O223" s="5"/>
      <c r="P223" s="5"/>
    </row>
    <row r="224" spans="1:16" s="270" customFormat="1" ht="12.75" x14ac:dyDescent="0.2">
      <c r="A224" s="5"/>
      <c r="B224" s="5" t="s">
        <v>130</v>
      </c>
      <c r="C224" s="5"/>
      <c r="D224" s="5"/>
      <c r="E224" s="5"/>
      <c r="F224" s="5"/>
      <c r="G224" s="5"/>
      <c r="H224" s="5"/>
      <c r="I224" s="5"/>
      <c r="J224" s="5"/>
      <c r="K224" s="5"/>
      <c r="L224" s="5"/>
      <c r="M224" s="5"/>
      <c r="N224" s="5"/>
      <c r="O224" s="5"/>
      <c r="P224" s="5"/>
    </row>
    <row r="225" spans="1:16" s="264" customFormat="1" ht="12.75" x14ac:dyDescent="0.2">
      <c r="A225" s="265"/>
      <c r="B225" s="265"/>
      <c r="C225" s="265"/>
      <c r="D225" s="265"/>
      <c r="E225" s="265"/>
      <c r="F225" s="265"/>
      <c r="G225" s="265"/>
      <c r="H225" s="265"/>
      <c r="I225" s="265"/>
      <c r="J225" s="265"/>
      <c r="K225" s="265"/>
      <c r="L225" s="265"/>
      <c r="M225" s="265"/>
      <c r="N225" s="265"/>
      <c r="O225" s="265"/>
      <c r="P225" s="265"/>
    </row>
    <row r="226" spans="1:16" x14ac:dyDescent="0.25">
      <c r="A226" s="4"/>
      <c r="B226" s="4"/>
      <c r="C226" s="4"/>
      <c r="D226" s="4"/>
      <c r="E226" s="4"/>
      <c r="F226" s="4"/>
      <c r="G226" s="4"/>
      <c r="H226" s="4"/>
      <c r="I226" s="4"/>
      <c r="J226" s="4"/>
      <c r="K226" s="4"/>
      <c r="L226" s="4"/>
      <c r="M226" s="4"/>
      <c r="N226" s="4"/>
      <c r="O226" s="4"/>
      <c r="P226" s="4"/>
    </row>
    <row r="227" spans="1:16" x14ac:dyDescent="0.25">
      <c r="A227" s="4"/>
      <c r="B227" s="4"/>
      <c r="C227" s="4"/>
      <c r="D227" s="4"/>
      <c r="E227" s="4"/>
      <c r="F227" s="4"/>
      <c r="G227" s="4"/>
      <c r="H227" s="4"/>
      <c r="I227" s="4"/>
      <c r="J227" s="4"/>
      <c r="K227" s="4"/>
      <c r="L227" s="4"/>
      <c r="M227" s="4"/>
      <c r="N227" s="4"/>
      <c r="O227" s="4"/>
      <c r="P227" s="4"/>
    </row>
    <row r="228" spans="1:16" x14ac:dyDescent="0.25">
      <c r="A228" s="4"/>
      <c r="B228" s="4"/>
      <c r="C228" s="4"/>
      <c r="D228" s="4"/>
      <c r="E228" s="4"/>
      <c r="F228" s="4"/>
      <c r="G228" s="4"/>
      <c r="H228" s="4"/>
      <c r="I228" s="4"/>
      <c r="J228" s="4"/>
      <c r="K228" s="4"/>
      <c r="L228" s="4"/>
      <c r="M228" s="4"/>
      <c r="N228" s="4"/>
      <c r="O228" s="4"/>
      <c r="P228" s="4"/>
    </row>
    <row r="229" spans="1:16" x14ac:dyDescent="0.25">
      <c r="A229" s="4"/>
      <c r="B229" s="4"/>
      <c r="C229" s="4"/>
      <c r="D229" s="4"/>
      <c r="E229" s="4"/>
      <c r="F229" s="4"/>
      <c r="G229" s="4"/>
      <c r="H229" s="4"/>
      <c r="I229" s="4"/>
      <c r="J229" s="4"/>
      <c r="K229" s="4"/>
      <c r="L229" s="4"/>
      <c r="M229" s="4"/>
      <c r="N229" s="4"/>
      <c r="O229" s="4"/>
      <c r="P229" s="4"/>
    </row>
    <row r="230" spans="1:16" x14ac:dyDescent="0.25">
      <c r="A230" s="4"/>
      <c r="B230" s="4"/>
      <c r="C230" s="4"/>
      <c r="D230" s="4"/>
      <c r="E230" s="4"/>
      <c r="F230" s="4"/>
      <c r="G230" s="4"/>
      <c r="H230" s="4"/>
      <c r="I230" s="4"/>
      <c r="J230" s="4"/>
      <c r="K230" s="4"/>
      <c r="L230" s="4"/>
      <c r="M230" s="4"/>
      <c r="N230" s="4"/>
      <c r="O230" s="4"/>
      <c r="P230" s="4"/>
    </row>
  </sheetData>
  <sheetProtection selectLockedCells="1" selectUnlockedCells="1"/>
  <protectedRanges>
    <protectedRange sqref="G160:G161 N160:N161" name="Range1"/>
  </protectedRanges>
  <mergeCells count="16">
    <mergeCell ref="B1:L1"/>
    <mergeCell ref="B2:M2"/>
    <mergeCell ref="B9:O9"/>
    <mergeCell ref="B4:P4"/>
    <mergeCell ref="B154:O154"/>
    <mergeCell ref="B11:P11"/>
    <mergeCell ref="B20:P20"/>
    <mergeCell ref="B26:P26"/>
    <mergeCell ref="B159:F159"/>
    <mergeCell ref="I159:M159"/>
    <mergeCell ref="B160:E160"/>
    <mergeCell ref="I160:L160"/>
    <mergeCell ref="C156:D156"/>
    <mergeCell ref="J156:K156"/>
    <mergeCell ref="B157:E157"/>
    <mergeCell ref="I157:L157"/>
  </mergeCells>
  <dataValidations count="2">
    <dataValidation type="list" allowBlank="1" showInputMessage="1" showErrorMessage="1" sqref="N158 G158">
      <formula1>$C$167:$C$176</formula1>
    </dataValidation>
    <dataValidation type="list" allowBlank="1" showInputMessage="1" showErrorMessage="1" sqref="G157 N157">
      <formula1>"Oui, Non"</formula1>
    </dataValidation>
  </dataValidations>
  <pageMargins left="0.196850393700787" right="0.196850393700787" top="0.39370078740157499" bottom="0.39370078740157499" header="0.31496062992126" footer="0.31496062992126"/>
  <pageSetup scale="6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157"/>
  <sheetViews>
    <sheetView tabSelected="1" topLeftCell="B1" zoomScale="91" zoomScaleNormal="91" workbookViewId="0">
      <selection activeCell="I7" sqref="I7:K7"/>
    </sheetView>
  </sheetViews>
  <sheetFormatPr defaultRowHeight="15" x14ac:dyDescent="0.25"/>
  <cols>
    <col min="1" max="1" width="5.5703125" hidden="1" customWidth="1"/>
    <col min="2" max="3" width="3.7109375" customWidth="1"/>
    <col min="4" max="5" width="10.42578125" customWidth="1"/>
    <col min="6" max="6" width="14.85546875" customWidth="1"/>
    <col min="7" max="7" width="12.7109375" customWidth="1"/>
    <col min="8" max="8" width="2" hidden="1" customWidth="1"/>
    <col min="9" max="9" width="8.7109375" bestFit="1" customWidth="1"/>
    <col min="10" max="10" width="15.7109375" customWidth="1"/>
    <col min="11" max="11" width="18.140625" customWidth="1"/>
    <col min="12" max="12" width="10.140625" bestFit="1" customWidth="1"/>
    <col min="13" max="13" width="2" hidden="1" customWidth="1"/>
    <col min="14" max="14" width="12.7109375" customWidth="1"/>
    <col min="15" max="15" width="5.7109375" style="61" hidden="1" customWidth="1"/>
    <col min="16" max="16" width="14.140625" customWidth="1"/>
    <col min="17" max="17" width="5.7109375" hidden="1" customWidth="1"/>
    <col min="18" max="19" width="14.5703125" customWidth="1"/>
    <col min="20" max="20" width="16.28515625" customWidth="1"/>
    <col min="21" max="21" width="7.7109375" hidden="1" customWidth="1"/>
    <col min="22" max="22" width="3" customWidth="1"/>
    <col min="23" max="23" width="5.28515625" style="49" customWidth="1"/>
    <col min="24" max="26" width="12.5703125" style="49" customWidth="1"/>
    <col min="27" max="27" width="10.5703125" style="49" bestFit="1" customWidth="1"/>
    <col min="28" max="28" width="11.42578125" style="49" customWidth="1"/>
    <col min="29" max="29" width="10.5703125" bestFit="1" customWidth="1"/>
    <col min="30" max="30" width="9.5703125" bestFit="1" customWidth="1"/>
    <col min="32" max="32" width="9.5703125" bestFit="1" customWidth="1"/>
    <col min="34" max="34" width="10.5703125" bestFit="1" customWidth="1"/>
  </cols>
  <sheetData>
    <row r="1" spans="1:27" x14ac:dyDescent="0.25">
      <c r="A1" s="227"/>
      <c r="B1" s="4"/>
      <c r="C1" s="4"/>
      <c r="D1" s="4"/>
      <c r="E1" s="4"/>
      <c r="F1" s="4"/>
      <c r="G1" s="4"/>
      <c r="H1" s="4"/>
      <c r="I1" s="4"/>
      <c r="J1" s="4"/>
      <c r="K1" s="4"/>
      <c r="L1" s="4"/>
      <c r="M1" s="4"/>
      <c r="N1" s="4"/>
      <c r="O1" s="228"/>
      <c r="P1" s="4"/>
      <c r="Q1" s="4"/>
      <c r="R1" s="4"/>
      <c r="S1" s="4"/>
      <c r="T1" s="4"/>
      <c r="U1" s="4"/>
      <c r="V1" s="4"/>
      <c r="W1" s="145"/>
    </row>
    <row r="2" spans="1:27" x14ac:dyDescent="0.25">
      <c r="A2" s="226"/>
      <c r="B2" s="19"/>
      <c r="C2" s="20"/>
      <c r="D2" s="20"/>
      <c r="E2" s="20"/>
      <c r="F2" s="20"/>
      <c r="G2" s="20"/>
      <c r="H2" s="20"/>
      <c r="I2" s="20"/>
      <c r="J2" s="20"/>
      <c r="K2" s="20"/>
      <c r="L2" s="20"/>
      <c r="M2" s="20"/>
      <c r="N2" s="20"/>
      <c r="O2" s="52"/>
      <c r="P2" s="20"/>
      <c r="Q2" s="20"/>
      <c r="R2" s="20"/>
      <c r="S2" s="20"/>
      <c r="T2" s="20"/>
      <c r="U2" s="20"/>
      <c r="V2" s="21"/>
      <c r="W2" s="145"/>
    </row>
    <row r="3" spans="1:27" s="2" customFormat="1" ht="21" x14ac:dyDescent="0.35">
      <c r="A3" s="22"/>
      <c r="B3" s="193"/>
      <c r="C3" s="303" t="s">
        <v>137</v>
      </c>
      <c r="D3" s="303"/>
      <c r="E3" s="303"/>
      <c r="F3" s="303"/>
      <c r="G3" s="303"/>
      <c r="H3" s="303"/>
      <c r="I3" s="303"/>
      <c r="J3" s="303"/>
      <c r="K3" s="303"/>
      <c r="L3" s="303"/>
      <c r="M3" s="303"/>
      <c r="N3" s="303"/>
      <c r="O3" s="303"/>
      <c r="P3" s="303"/>
      <c r="Q3" s="303"/>
      <c r="R3" s="303"/>
      <c r="S3" s="303"/>
      <c r="T3" s="303"/>
      <c r="U3" s="44"/>
      <c r="V3" s="23"/>
      <c r="W3" s="260"/>
    </row>
    <row r="4" spans="1:27" x14ac:dyDescent="0.25">
      <c r="A4" s="24"/>
      <c r="B4" s="24"/>
      <c r="C4" s="25"/>
      <c r="D4" s="26"/>
      <c r="E4" s="26"/>
      <c r="F4" s="26"/>
      <c r="G4" s="26"/>
      <c r="H4" s="26"/>
      <c r="I4" s="26"/>
      <c r="J4" s="26"/>
      <c r="K4" s="26"/>
      <c r="L4" s="26"/>
      <c r="M4" s="26"/>
      <c r="N4" s="26"/>
      <c r="O4" s="53"/>
      <c r="P4" s="26"/>
      <c r="Q4" s="26"/>
      <c r="R4" s="26"/>
      <c r="S4" s="26"/>
      <c r="T4" s="25"/>
      <c r="U4" s="25"/>
      <c r="V4" s="27"/>
      <c r="W4" s="145"/>
    </row>
    <row r="5" spans="1:27" ht="7.5" customHeight="1" x14ac:dyDescent="0.25">
      <c r="A5" s="24"/>
      <c r="B5" s="24"/>
      <c r="C5" s="28"/>
      <c r="D5" s="29"/>
      <c r="E5" s="29"/>
      <c r="F5" s="29"/>
      <c r="G5" s="29"/>
      <c r="H5" s="29"/>
      <c r="I5" s="29"/>
      <c r="J5" s="29"/>
      <c r="K5" s="29"/>
      <c r="L5" s="29"/>
      <c r="M5" s="29"/>
      <c r="N5" s="29"/>
      <c r="O5" s="54"/>
      <c r="P5" s="29"/>
      <c r="Q5" s="29"/>
      <c r="R5" s="29"/>
      <c r="S5" s="29"/>
      <c r="T5" s="30"/>
      <c r="U5" s="25"/>
      <c r="V5" s="27"/>
      <c r="W5" s="145"/>
    </row>
    <row r="6" spans="1:27" x14ac:dyDescent="0.25">
      <c r="A6" s="24"/>
      <c r="B6" s="24"/>
      <c r="C6" s="31"/>
      <c r="D6" s="65" t="s">
        <v>131</v>
      </c>
      <c r="E6" s="66"/>
      <c r="F6" s="66"/>
      <c r="G6" s="66"/>
      <c r="H6" s="66"/>
      <c r="I6" s="66"/>
      <c r="J6" s="66"/>
      <c r="K6" s="66"/>
      <c r="L6" s="25"/>
      <c r="M6" s="25"/>
      <c r="N6" s="25"/>
      <c r="O6" s="55"/>
      <c r="P6" s="25"/>
      <c r="Q6" s="25"/>
      <c r="R6" s="25"/>
      <c r="S6" s="25"/>
      <c r="T6" s="32"/>
      <c r="U6" s="25"/>
      <c r="V6" s="27"/>
      <c r="W6" s="145"/>
    </row>
    <row r="7" spans="1:27" x14ac:dyDescent="0.25">
      <c r="A7" s="24"/>
      <c r="B7" s="24"/>
      <c r="C7" s="31"/>
      <c r="D7" s="300" t="s">
        <v>132</v>
      </c>
      <c r="E7" s="300"/>
      <c r="F7" s="300"/>
      <c r="G7" s="67"/>
      <c r="H7" s="67"/>
      <c r="I7" s="294"/>
      <c r="J7" s="294"/>
      <c r="K7" s="294"/>
      <c r="L7" s="33"/>
      <c r="M7" s="48"/>
      <c r="N7" s="33"/>
      <c r="O7" s="56"/>
      <c r="P7" s="25"/>
      <c r="Q7" s="25"/>
      <c r="R7" s="43"/>
      <c r="S7" s="43"/>
      <c r="T7" s="38"/>
      <c r="U7" s="43"/>
      <c r="V7" s="27"/>
      <c r="W7" s="145"/>
      <c r="AA7" s="25"/>
    </row>
    <row r="8" spans="1:27" x14ac:dyDescent="0.25">
      <c r="A8" s="24"/>
      <c r="B8" s="24"/>
      <c r="C8" s="31"/>
      <c r="D8" s="300" t="s">
        <v>7</v>
      </c>
      <c r="E8" s="300"/>
      <c r="F8" s="300"/>
      <c r="G8" s="67"/>
      <c r="H8" s="67"/>
      <c r="I8" s="281"/>
      <c r="J8" s="281"/>
      <c r="K8" s="281"/>
      <c r="L8" s="33"/>
      <c r="M8" s="48"/>
      <c r="N8" s="33"/>
      <c r="O8" s="56"/>
      <c r="P8" s="43"/>
      <c r="Q8" s="43"/>
      <c r="R8" s="25"/>
      <c r="S8" s="25"/>
      <c r="T8" s="32"/>
      <c r="U8" s="25"/>
      <c r="V8" s="27"/>
      <c r="W8" s="145"/>
    </row>
    <row r="9" spans="1:27" x14ac:dyDescent="0.25">
      <c r="A9" s="24"/>
      <c r="B9" s="24"/>
      <c r="C9" s="31"/>
      <c r="D9" s="300" t="s">
        <v>8</v>
      </c>
      <c r="E9" s="300"/>
      <c r="F9" s="300"/>
      <c r="G9" s="164"/>
      <c r="H9" s="164"/>
      <c r="I9" s="299"/>
      <c r="J9" s="299"/>
      <c r="K9" s="299"/>
      <c r="L9" s="33"/>
      <c r="M9" s="48"/>
      <c r="N9" s="33"/>
      <c r="O9" s="56"/>
      <c r="P9" s="43"/>
      <c r="Q9" s="43"/>
      <c r="R9" s="25"/>
      <c r="S9" s="25"/>
      <c r="T9" s="32"/>
      <c r="U9" s="25"/>
      <c r="V9" s="27"/>
      <c r="W9" s="145"/>
    </row>
    <row r="10" spans="1:27" x14ac:dyDescent="0.25">
      <c r="A10" s="24"/>
      <c r="B10" s="24"/>
      <c r="C10" s="31"/>
      <c r="D10" s="300" t="s">
        <v>9</v>
      </c>
      <c r="E10" s="300"/>
      <c r="F10" s="300"/>
      <c r="G10" s="67"/>
      <c r="H10" s="67"/>
      <c r="I10" s="281"/>
      <c r="J10" s="281"/>
      <c r="K10" s="281"/>
      <c r="L10" s="33"/>
      <c r="M10" s="48"/>
      <c r="N10" s="33"/>
      <c r="O10" s="56"/>
      <c r="P10" s="25"/>
      <c r="Q10" s="25"/>
      <c r="R10" s="25"/>
      <c r="S10" s="25"/>
      <c r="T10" s="32"/>
      <c r="U10" s="25"/>
      <c r="V10" s="27"/>
      <c r="W10" s="145"/>
    </row>
    <row r="11" spans="1:27" x14ac:dyDescent="0.25">
      <c r="A11" s="24"/>
      <c r="B11" s="24"/>
      <c r="C11" s="31"/>
      <c r="D11" s="310" t="s">
        <v>138</v>
      </c>
      <c r="E11" s="311"/>
      <c r="F11" s="311"/>
      <c r="G11" s="311"/>
      <c r="H11" s="68"/>
      <c r="I11" s="281"/>
      <c r="J11" s="281"/>
      <c r="K11" s="281"/>
      <c r="L11" s="33"/>
      <c r="M11" s="48"/>
      <c r="N11" s="33"/>
      <c r="O11" s="56"/>
      <c r="P11" s="25"/>
      <c r="Q11" s="25"/>
      <c r="R11" s="25"/>
      <c r="S11" s="25"/>
      <c r="T11" s="32"/>
      <c r="U11" s="25"/>
      <c r="V11" s="27"/>
      <c r="W11" s="145"/>
    </row>
    <row r="12" spans="1:27" x14ac:dyDescent="0.25">
      <c r="A12" s="24"/>
      <c r="B12" s="24"/>
      <c r="C12" s="31"/>
      <c r="D12" s="69"/>
      <c r="E12" s="69"/>
      <c r="F12" s="69"/>
      <c r="G12" s="69"/>
      <c r="H12" s="69"/>
      <c r="I12" s="281"/>
      <c r="J12" s="281"/>
      <c r="K12" s="281"/>
      <c r="L12" s="33"/>
      <c r="M12" s="48"/>
      <c r="N12" s="33"/>
      <c r="O12" s="56"/>
      <c r="P12" s="25"/>
      <c r="Q12" s="25"/>
      <c r="R12" s="203"/>
      <c r="S12" s="203"/>
      <c r="T12" s="32"/>
      <c r="U12" s="25"/>
      <c r="V12" s="27"/>
      <c r="W12" s="145"/>
    </row>
    <row r="13" spans="1:27" x14ac:dyDescent="0.25">
      <c r="A13" s="24"/>
      <c r="B13" s="24"/>
      <c r="C13" s="31"/>
      <c r="D13" s="69"/>
      <c r="E13" s="69"/>
      <c r="F13" s="69"/>
      <c r="G13" s="69"/>
      <c r="H13" s="69"/>
      <c r="I13" s="281"/>
      <c r="J13" s="281"/>
      <c r="K13" s="281"/>
      <c r="L13" s="33"/>
      <c r="M13" s="48"/>
      <c r="N13" s="33"/>
      <c r="O13" s="56"/>
      <c r="P13" s="25"/>
      <c r="Q13" s="25"/>
      <c r="R13" s="25"/>
      <c r="S13" s="25"/>
      <c r="T13" s="32"/>
      <c r="U13" s="25"/>
      <c r="V13" s="27"/>
      <c r="W13" s="145"/>
    </row>
    <row r="14" spans="1:27" ht="7.5" customHeight="1" x14ac:dyDescent="0.25">
      <c r="A14" s="24"/>
      <c r="B14" s="24"/>
      <c r="C14" s="34"/>
      <c r="D14" s="70"/>
      <c r="E14" s="70"/>
      <c r="F14" s="70"/>
      <c r="G14" s="70"/>
      <c r="H14" s="70"/>
      <c r="I14" s="71"/>
      <c r="J14" s="72"/>
      <c r="K14" s="72"/>
      <c r="L14" s="35"/>
      <c r="M14" s="35"/>
      <c r="N14" s="35"/>
      <c r="O14" s="57"/>
      <c r="P14" s="35"/>
      <c r="Q14" s="35"/>
      <c r="R14" s="35"/>
      <c r="S14" s="35"/>
      <c r="T14" s="36"/>
      <c r="U14" s="25"/>
      <c r="V14" s="27"/>
      <c r="W14" s="145"/>
    </row>
    <row r="15" spans="1:27" x14ac:dyDescent="0.25">
      <c r="A15" s="24"/>
      <c r="B15" s="24"/>
      <c r="C15" s="25"/>
      <c r="D15" s="69"/>
      <c r="E15" s="69"/>
      <c r="F15" s="69"/>
      <c r="G15" s="69"/>
      <c r="H15" s="69"/>
      <c r="I15" s="73"/>
      <c r="J15" s="66"/>
      <c r="K15" s="66"/>
      <c r="L15" s="25"/>
      <c r="M15" s="25"/>
      <c r="N15" s="25"/>
      <c r="O15" s="55"/>
      <c r="P15" s="25"/>
      <c r="Q15" s="25"/>
      <c r="R15" s="25"/>
      <c r="S15" s="25"/>
      <c r="T15" s="25"/>
      <c r="U15" s="25"/>
      <c r="V15" s="27"/>
      <c r="W15" s="145"/>
    </row>
    <row r="16" spans="1:27" ht="7.5" customHeight="1" x14ac:dyDescent="0.25">
      <c r="A16" s="24"/>
      <c r="B16" s="24"/>
      <c r="C16" s="28"/>
      <c r="D16" s="74"/>
      <c r="E16" s="74"/>
      <c r="F16" s="74"/>
      <c r="G16" s="74"/>
      <c r="H16" s="74"/>
      <c r="I16" s="75"/>
      <c r="J16" s="76"/>
      <c r="K16" s="76"/>
      <c r="L16" s="37"/>
      <c r="M16" s="37"/>
      <c r="N16" s="37"/>
      <c r="O16" s="58"/>
      <c r="P16" s="37"/>
      <c r="Q16" s="37"/>
      <c r="R16" s="37"/>
      <c r="S16" s="37"/>
      <c r="T16" s="30"/>
      <c r="U16" s="25"/>
      <c r="V16" s="27"/>
      <c r="W16" s="145"/>
    </row>
    <row r="17" spans="1:27" x14ac:dyDescent="0.25">
      <c r="A17" s="24"/>
      <c r="B17" s="24"/>
      <c r="C17" s="31"/>
      <c r="D17" s="65" t="s">
        <v>10</v>
      </c>
      <c r="E17" s="69"/>
      <c r="F17" s="69"/>
      <c r="G17" s="69"/>
      <c r="H17" s="69"/>
      <c r="I17" s="73"/>
      <c r="J17" s="66"/>
      <c r="K17" s="66"/>
      <c r="L17" s="25"/>
      <c r="M17" s="25"/>
      <c r="N17" s="25"/>
      <c r="O17" s="55"/>
      <c r="P17" s="25"/>
      <c r="Q17" s="25"/>
      <c r="R17" s="25"/>
      <c r="S17" s="25"/>
      <c r="T17" s="32"/>
      <c r="U17" s="25"/>
      <c r="V17" s="27"/>
      <c r="W17" s="145"/>
    </row>
    <row r="18" spans="1:27" x14ac:dyDescent="0.25">
      <c r="A18" s="24"/>
      <c r="B18" s="24"/>
      <c r="C18" s="31"/>
      <c r="D18" s="300" t="s">
        <v>11</v>
      </c>
      <c r="E18" s="300"/>
      <c r="F18" s="300"/>
      <c r="G18" s="67"/>
      <c r="H18" s="67"/>
      <c r="I18" s="294"/>
      <c r="J18" s="294"/>
      <c r="K18" s="294"/>
      <c r="L18" s="33"/>
      <c r="M18" s="48"/>
      <c r="N18" s="33"/>
      <c r="O18" s="56"/>
      <c r="P18" s="33"/>
      <c r="Q18" s="33"/>
      <c r="R18" s="25"/>
      <c r="S18" s="25"/>
      <c r="T18" s="32"/>
      <c r="U18" s="25"/>
      <c r="V18" s="27"/>
      <c r="W18" s="145"/>
    </row>
    <row r="19" spans="1:27" x14ac:dyDescent="0.25">
      <c r="A19" s="24"/>
      <c r="B19" s="24"/>
      <c r="C19" s="31"/>
      <c r="D19" s="300" t="s">
        <v>12</v>
      </c>
      <c r="E19" s="300"/>
      <c r="F19" s="300"/>
      <c r="G19" s="67"/>
      <c r="H19" s="67"/>
      <c r="I19" s="281"/>
      <c r="J19" s="281"/>
      <c r="K19" s="281"/>
      <c r="L19" s="33"/>
      <c r="M19" s="48"/>
      <c r="N19" s="33"/>
      <c r="O19" s="56"/>
      <c r="P19" s="25"/>
      <c r="Q19" s="25"/>
      <c r="R19" s="25"/>
      <c r="S19" s="25"/>
      <c r="T19" s="32"/>
      <c r="U19" s="25"/>
      <c r="V19" s="27"/>
      <c r="W19" s="145"/>
    </row>
    <row r="20" spans="1:27" x14ac:dyDescent="0.25">
      <c r="A20" s="24"/>
      <c r="B20" s="24"/>
      <c r="C20" s="31"/>
      <c r="D20" s="300" t="s">
        <v>13</v>
      </c>
      <c r="E20" s="300"/>
      <c r="F20" s="300"/>
      <c r="G20" s="67"/>
      <c r="H20" s="67"/>
      <c r="I20" s="308"/>
      <c r="J20" s="308"/>
      <c r="K20" s="308"/>
      <c r="L20" s="33"/>
      <c r="M20" s="48"/>
      <c r="N20" s="33"/>
      <c r="O20" s="56"/>
      <c r="P20" s="25"/>
      <c r="Q20" s="25"/>
      <c r="R20" s="25"/>
      <c r="S20" s="25"/>
      <c r="T20" s="32"/>
      <c r="U20" s="25"/>
      <c r="V20" s="27"/>
      <c r="W20" s="145"/>
    </row>
    <row r="21" spans="1:27" ht="7.5" customHeight="1" x14ac:dyDescent="0.25">
      <c r="A21" s="24"/>
      <c r="B21" s="24"/>
      <c r="C21" s="34"/>
      <c r="D21" s="72"/>
      <c r="E21" s="72"/>
      <c r="F21" s="72"/>
      <c r="G21" s="72"/>
      <c r="H21" s="72"/>
      <c r="I21" s="72"/>
      <c r="J21" s="72"/>
      <c r="K21" s="72"/>
      <c r="L21" s="35"/>
      <c r="M21" s="35"/>
      <c r="N21" s="35"/>
      <c r="O21" s="57"/>
      <c r="P21" s="35"/>
      <c r="Q21" s="35"/>
      <c r="R21" s="35"/>
      <c r="S21" s="35"/>
      <c r="T21" s="36"/>
      <c r="U21" s="25"/>
      <c r="V21" s="27"/>
      <c r="W21" s="145"/>
    </row>
    <row r="22" spans="1:27" x14ac:dyDescent="0.25">
      <c r="A22" s="24"/>
      <c r="B22" s="24"/>
      <c r="C22" s="25"/>
      <c r="D22" s="25"/>
      <c r="E22" s="25"/>
      <c r="F22" s="25"/>
      <c r="G22" s="25"/>
      <c r="H22" s="25"/>
      <c r="I22" s="25"/>
      <c r="J22" s="25"/>
      <c r="K22" s="25"/>
      <c r="L22" s="25"/>
      <c r="M22" s="25"/>
      <c r="N22" s="25"/>
      <c r="O22" s="55"/>
      <c r="P22" s="25"/>
      <c r="Q22" s="25"/>
      <c r="R22" s="25"/>
      <c r="S22" s="25"/>
      <c r="T22" s="25"/>
      <c r="U22" s="25"/>
      <c r="V22" s="27"/>
      <c r="W22" s="145"/>
    </row>
    <row r="23" spans="1:27" ht="7.5" customHeight="1" x14ac:dyDescent="0.25">
      <c r="A23" s="24"/>
      <c r="B23" s="24"/>
      <c r="C23" s="28"/>
      <c r="D23" s="37"/>
      <c r="E23" s="37"/>
      <c r="F23" s="37"/>
      <c r="G23" s="37"/>
      <c r="H23" s="37"/>
      <c r="I23" s="37"/>
      <c r="J23" s="37"/>
      <c r="K23" s="37"/>
      <c r="L23" s="37"/>
      <c r="M23" s="37"/>
      <c r="N23" s="37"/>
      <c r="O23" s="58"/>
      <c r="P23" s="37"/>
      <c r="Q23" s="37"/>
      <c r="R23" s="37"/>
      <c r="S23" s="37"/>
      <c r="T23" s="30"/>
      <c r="U23" s="25"/>
      <c r="V23" s="27"/>
      <c r="W23" s="145"/>
    </row>
    <row r="24" spans="1:27" x14ac:dyDescent="0.25">
      <c r="A24" s="24"/>
      <c r="B24" s="194"/>
      <c r="C24" s="77"/>
      <c r="D24" s="65" t="s">
        <v>133</v>
      </c>
      <c r="E24" s="66"/>
      <c r="F24" s="66"/>
      <c r="G24" s="66"/>
      <c r="H24" s="66"/>
      <c r="I24" s="66"/>
      <c r="J24" s="66"/>
      <c r="K24" s="66"/>
      <c r="L24" s="66"/>
      <c r="M24" s="66"/>
      <c r="N24" s="66"/>
      <c r="O24" s="78"/>
      <c r="P24" s="66"/>
      <c r="Q24" s="66"/>
      <c r="R24" s="66"/>
      <c r="S24" s="66"/>
      <c r="T24" s="79"/>
      <c r="U24" s="43"/>
      <c r="V24" s="27"/>
      <c r="W24" s="145"/>
    </row>
    <row r="25" spans="1:27" x14ac:dyDescent="0.25">
      <c r="A25" s="24"/>
      <c r="B25" s="194"/>
      <c r="C25" s="77"/>
      <c r="D25" s="300" t="s">
        <v>134</v>
      </c>
      <c r="E25" s="300"/>
      <c r="F25" s="300"/>
      <c r="G25" s="300"/>
      <c r="H25" s="300"/>
      <c r="I25" s="300"/>
      <c r="J25" s="80" t="s">
        <v>158</v>
      </c>
      <c r="K25" s="165" t="str">
        <f>IF(AND(J25="Non",(ISBLANK(J26))),"ERREUR - LE MOIS DOIT ÊTRE INDIQUÉ SUR LA PROCHAINE LIGNE","")</f>
        <v/>
      </c>
      <c r="L25" s="166"/>
      <c r="M25" s="166"/>
      <c r="N25" s="166"/>
      <c r="O25" s="167"/>
      <c r="P25" s="25"/>
      <c r="Q25" s="25"/>
      <c r="R25" s="25"/>
      <c r="S25" s="66"/>
      <c r="T25" s="81">
        <f>IF(J25="Yes",211,T26)</f>
        <v>0</v>
      </c>
      <c r="U25" s="62"/>
      <c r="V25" s="27"/>
      <c r="W25" s="145"/>
      <c r="AA25" s="168"/>
    </row>
    <row r="26" spans="1:27" ht="25.5" customHeight="1" x14ac:dyDescent="0.25">
      <c r="A26" s="24"/>
      <c r="B26" s="194"/>
      <c r="C26" s="77"/>
      <c r="D26" s="300" t="s">
        <v>14</v>
      </c>
      <c r="E26" s="300"/>
      <c r="F26" s="300"/>
      <c r="G26" s="300"/>
      <c r="H26" s="300"/>
      <c r="I26" s="300"/>
      <c r="J26" s="82"/>
      <c r="K26" s="301" t="str">
        <f>IF(AND(J25="Oui",NOT(ISBLANK(J26))),"ERREUR - CETTE LIGNE DEVRAIT ÊTRE VIERGE CAR LA GARDERIE ÉTAIT OUVERTRE AVANT LE 1ER JANVIER 2014","")</f>
        <v/>
      </c>
      <c r="L26" s="301"/>
      <c r="M26" s="301"/>
      <c r="N26" s="301"/>
      <c r="O26" s="301"/>
      <c r="P26" s="301"/>
      <c r="Q26" s="301"/>
      <c r="R26" s="301"/>
      <c r="S26" s="301"/>
      <c r="T26" s="217"/>
      <c r="U26" s="63"/>
      <c r="V26" s="27"/>
      <c r="W26" s="145"/>
    </row>
    <row r="27" spans="1:27" x14ac:dyDescent="0.25">
      <c r="A27" s="24"/>
      <c r="B27" s="194"/>
      <c r="C27" s="77"/>
      <c r="D27" s="295" t="s">
        <v>24</v>
      </c>
      <c r="E27" s="295"/>
      <c r="F27" s="295"/>
      <c r="G27" s="295"/>
      <c r="H27" s="296"/>
      <c r="I27" s="295"/>
      <c r="J27" s="215">
        <f>IF(J25="oui",F148,INDEX(F148:F157,MATCH(J26,D148:D157,0)))</f>
        <v>1.2</v>
      </c>
      <c r="K27" s="183"/>
      <c r="L27" s="66"/>
      <c r="M27" s="66"/>
      <c r="N27" s="66"/>
      <c r="O27" s="78"/>
      <c r="P27" s="66"/>
      <c r="Q27" s="66"/>
      <c r="R27" s="66"/>
      <c r="S27" s="151"/>
      <c r="T27" s="83"/>
      <c r="U27" s="63"/>
      <c r="V27" s="27"/>
      <c r="W27" s="145"/>
    </row>
    <row r="28" spans="1:27" x14ac:dyDescent="0.25">
      <c r="A28" s="24"/>
      <c r="B28" s="194"/>
      <c r="C28" s="77"/>
      <c r="D28" s="295" t="s">
        <v>25</v>
      </c>
      <c r="E28" s="295"/>
      <c r="F28" s="295"/>
      <c r="G28" s="295"/>
      <c r="H28" s="300"/>
      <c r="I28" s="295"/>
      <c r="J28" s="82"/>
      <c r="K28" s="84"/>
      <c r="L28" s="66"/>
      <c r="M28" s="66"/>
      <c r="N28" s="66"/>
      <c r="O28" s="78"/>
      <c r="P28" s="66"/>
      <c r="Q28" s="66"/>
      <c r="R28" s="66"/>
      <c r="S28" s="66"/>
      <c r="T28" s="85"/>
      <c r="U28" s="25"/>
      <c r="V28" s="27"/>
      <c r="W28" s="145"/>
    </row>
    <row r="29" spans="1:27" x14ac:dyDescent="0.25">
      <c r="A29" s="24"/>
      <c r="B29" s="194"/>
      <c r="C29" s="77"/>
      <c r="D29" s="295" t="s">
        <v>135</v>
      </c>
      <c r="E29" s="295"/>
      <c r="F29" s="295"/>
      <c r="G29" s="295"/>
      <c r="H29" s="164"/>
      <c r="I29" s="208"/>
      <c r="J29" s="80"/>
      <c r="K29" s="84"/>
      <c r="L29" s="66"/>
      <c r="M29" s="66"/>
      <c r="N29" s="66"/>
      <c r="O29" s="78"/>
      <c r="P29" s="66"/>
      <c r="Q29" s="66"/>
      <c r="R29" s="66"/>
      <c r="S29" s="66"/>
      <c r="T29" s="85"/>
      <c r="U29" s="25"/>
      <c r="V29" s="27"/>
      <c r="W29" s="145"/>
    </row>
    <row r="30" spans="1:27" x14ac:dyDescent="0.25">
      <c r="A30" s="24"/>
      <c r="B30" s="194"/>
      <c r="C30" s="77"/>
      <c r="D30" s="295" t="s">
        <v>136</v>
      </c>
      <c r="E30" s="295"/>
      <c r="F30" s="295"/>
      <c r="G30" s="295"/>
      <c r="H30" s="164"/>
      <c r="I30" s="208"/>
      <c r="J30" s="80"/>
      <c r="K30" s="84"/>
      <c r="L30" s="66"/>
      <c r="M30" s="66"/>
      <c r="N30" s="66"/>
      <c r="O30" s="78"/>
      <c r="P30" s="66"/>
      <c r="Q30" s="66"/>
      <c r="R30" s="66"/>
      <c r="S30" s="66"/>
      <c r="T30" s="85"/>
      <c r="U30" s="25"/>
      <c r="V30" s="27"/>
      <c r="W30" s="145"/>
    </row>
    <row r="31" spans="1:27" ht="7.5" customHeight="1" x14ac:dyDescent="0.25">
      <c r="A31" s="24"/>
      <c r="B31" s="194"/>
      <c r="C31" s="86"/>
      <c r="D31" s="87"/>
      <c r="E31" s="87"/>
      <c r="F31" s="87"/>
      <c r="G31" s="87"/>
      <c r="H31" s="87"/>
      <c r="I31" s="88"/>
      <c r="J31" s="89"/>
      <c r="K31" s="89"/>
      <c r="L31" s="72"/>
      <c r="M31" s="72"/>
      <c r="N31" s="72"/>
      <c r="O31" s="90"/>
      <c r="P31" s="72"/>
      <c r="Q31" s="72"/>
      <c r="R31" s="72"/>
      <c r="S31" s="72"/>
      <c r="T31" s="91"/>
      <c r="U31" s="25"/>
      <c r="V31" s="27"/>
      <c r="W31" s="145"/>
    </row>
    <row r="32" spans="1:27" ht="6.75" customHeight="1" x14ac:dyDescent="0.25">
      <c r="A32" s="24"/>
      <c r="B32" s="194"/>
      <c r="C32" s="66"/>
      <c r="D32" s="279"/>
      <c r="E32" s="279"/>
      <c r="F32" s="279"/>
      <c r="G32" s="92"/>
      <c r="H32" s="92"/>
      <c r="I32" s="92"/>
      <c r="J32" s="92"/>
      <c r="K32" s="92"/>
      <c r="L32" s="92"/>
      <c r="M32" s="92"/>
      <c r="N32" s="92"/>
      <c r="O32" s="93"/>
      <c r="P32" s="92"/>
      <c r="Q32" s="92"/>
      <c r="R32" s="92"/>
      <c r="S32" s="92"/>
      <c r="T32" s="92"/>
      <c r="U32" s="39"/>
      <c r="V32" s="27"/>
      <c r="W32" s="145"/>
    </row>
    <row r="33" spans="1:34" x14ac:dyDescent="0.25">
      <c r="A33" s="24"/>
      <c r="B33" s="194"/>
      <c r="C33" s="66"/>
      <c r="D33" s="92"/>
      <c r="E33" s="92"/>
      <c r="F33" s="92"/>
      <c r="G33" s="92"/>
      <c r="H33" s="92"/>
      <c r="I33" s="92"/>
      <c r="J33" s="92"/>
      <c r="K33" s="92"/>
      <c r="L33" s="92"/>
      <c r="M33" s="92"/>
      <c r="N33" s="92"/>
      <c r="O33" s="93"/>
      <c r="P33" s="92"/>
      <c r="Q33" s="92"/>
      <c r="R33" s="92"/>
      <c r="S33" s="92"/>
      <c r="T33" s="92"/>
      <c r="U33" s="39"/>
      <c r="V33" s="27"/>
      <c r="W33" s="145"/>
    </row>
    <row r="34" spans="1:34" ht="23.25" customHeight="1" x14ac:dyDescent="0.25">
      <c r="A34" s="24"/>
      <c r="B34" s="195"/>
      <c r="C34" s="305" t="s">
        <v>26</v>
      </c>
      <c r="D34" s="306"/>
      <c r="E34" s="306"/>
      <c r="F34" s="306"/>
      <c r="G34" s="306"/>
      <c r="H34" s="306"/>
      <c r="I34" s="306"/>
      <c r="J34" s="306"/>
      <c r="K34" s="307"/>
      <c r="L34" s="309" t="s">
        <v>37</v>
      </c>
      <c r="M34" s="309"/>
      <c r="N34" s="309"/>
      <c r="O34" s="309"/>
      <c r="P34" s="309"/>
      <c r="Q34" s="309"/>
      <c r="R34" s="309"/>
      <c r="S34" s="309"/>
      <c r="T34" s="309"/>
      <c r="U34" s="64"/>
      <c r="V34" s="27"/>
      <c r="W34" s="145"/>
    </row>
    <row r="35" spans="1:34" s="1" customFormat="1" ht="77.25" customHeight="1" x14ac:dyDescent="0.25">
      <c r="A35" s="40"/>
      <c r="B35" s="196"/>
      <c r="C35" s="94"/>
      <c r="D35" s="309" t="s">
        <v>27</v>
      </c>
      <c r="E35" s="309"/>
      <c r="F35" s="309"/>
      <c r="G35" s="150" t="s">
        <v>28</v>
      </c>
      <c r="H35" s="162"/>
      <c r="I35" s="150" t="s">
        <v>29</v>
      </c>
      <c r="J35" s="150" t="s">
        <v>30</v>
      </c>
      <c r="K35" s="150" t="s">
        <v>31</v>
      </c>
      <c r="L35" s="150" t="s">
        <v>32</v>
      </c>
      <c r="M35" s="162"/>
      <c r="N35" s="150" t="s">
        <v>98</v>
      </c>
      <c r="O35" s="163"/>
      <c r="P35" s="209" t="s">
        <v>33</v>
      </c>
      <c r="Q35" s="162"/>
      <c r="R35" s="209" t="s">
        <v>34</v>
      </c>
      <c r="S35" s="209" t="s">
        <v>35</v>
      </c>
      <c r="T35" s="209" t="s">
        <v>36</v>
      </c>
      <c r="U35" s="45"/>
      <c r="V35" s="41"/>
      <c r="W35" s="261"/>
      <c r="X35" s="50"/>
      <c r="Y35" s="50"/>
      <c r="Z35" s="50"/>
      <c r="AA35" s="50"/>
      <c r="AB35" s="50"/>
    </row>
    <row r="36" spans="1:34" s="1" customFormat="1" x14ac:dyDescent="0.25">
      <c r="A36" s="155"/>
      <c r="B36" s="196"/>
      <c r="C36" s="156"/>
      <c r="D36" s="229"/>
      <c r="E36" s="231"/>
      <c r="F36" s="230"/>
      <c r="G36" s="157"/>
      <c r="H36" s="158"/>
      <c r="I36" s="157"/>
      <c r="J36" s="157"/>
      <c r="K36" s="157"/>
      <c r="L36" s="157"/>
      <c r="M36" s="158"/>
      <c r="N36" s="157"/>
      <c r="O36" s="159"/>
      <c r="P36" s="157"/>
      <c r="Q36" s="158"/>
      <c r="R36" s="157"/>
      <c r="S36" s="158"/>
      <c r="T36" s="157"/>
      <c r="U36" s="45"/>
      <c r="V36" s="41"/>
      <c r="W36" s="261"/>
      <c r="X36" s="50"/>
      <c r="Y36" s="50"/>
      <c r="Z36" s="50"/>
      <c r="AA36" s="50"/>
      <c r="AB36" s="50"/>
    </row>
    <row r="37" spans="1:34" x14ac:dyDescent="0.25">
      <c r="A37" s="232" t="s">
        <v>1</v>
      </c>
      <c r="B37" s="194"/>
      <c r="C37" s="95">
        <f>IF(A37="show",COUNTIF($A$37:A37,"Show"),"")</f>
        <v>1</v>
      </c>
      <c r="D37" s="290"/>
      <c r="E37" s="290"/>
      <c r="F37" s="290"/>
      <c r="G37" s="223"/>
      <c r="H37" s="96" t="str">
        <f>IF(ISNA(VLOOKUP(G37,$D$139:$E$142,2,FALSE)),"",VLOOKUP(G37,$D$139:$E$142,2,FALSE))</f>
        <v/>
      </c>
      <c r="I37" s="97"/>
      <c r="J37" s="98"/>
      <c r="K37" s="99"/>
      <c r="L37" s="100" t="str">
        <f>IF(I37&lt;&gt;"",IF(I37&lt;25.28,"Pleine",IF(I37&gt;26.26,"Aucune","Partielle")),"")</f>
        <v/>
      </c>
      <c r="M37" s="96" t="str">
        <f t="shared" ref="M37:M68" si="0">IF(ISNA(VLOOKUP($L37,$G$139:$H$140,2,FALSE)),"",VLOOKUP($L37,$G$139:$H$140,2,FALSE))</f>
        <v/>
      </c>
      <c r="N37" s="152" t="str">
        <f>IF(I37=0,"",IF(I37&gt;26.26,0,MIN(1,(26.27-I37))))</f>
        <v/>
      </c>
      <c r="O37" s="101">
        <f>IF(N37&lt;&gt;"",VALUE(N37),0)</f>
        <v>0</v>
      </c>
      <c r="P37" s="102" t="str">
        <f>IF(OR(R37="",S37=""),"",+(R37)/(36.25*52))</f>
        <v/>
      </c>
      <c r="Q37" s="101">
        <f>IF(P37&lt;&gt;"",VALUE(P37),0)</f>
        <v>0</v>
      </c>
      <c r="R37" s="160" t="str">
        <f>IF(OR(J37="",N37=""),"",J37*N37*$J$27*K37*(1))</f>
        <v/>
      </c>
      <c r="S37" s="160" t="str">
        <f>IF(OR(J37="",N37=""),"",J37*N37*$J$27*K37*0.175)</f>
        <v/>
      </c>
      <c r="T37" s="160">
        <f>SUM(R37:S37)</f>
        <v>0</v>
      </c>
      <c r="U37" s="59">
        <f>IF(T37&lt;&gt;"",VALUE(T37),0)</f>
        <v>0</v>
      </c>
      <c r="V37" s="42"/>
      <c r="W37" s="228"/>
      <c r="X37" s="170"/>
      <c r="Y37" s="170"/>
      <c r="Z37" s="170"/>
      <c r="AA37" s="153"/>
      <c r="AB37" s="161"/>
      <c r="AC37" s="161"/>
      <c r="AD37" s="169"/>
      <c r="AF37" s="169"/>
      <c r="AH37" s="153"/>
    </row>
    <row r="38" spans="1:34" x14ac:dyDescent="0.25">
      <c r="A38" s="232" t="str">
        <f t="shared" ref="A38" si="1">IF(OR(D38&lt;&gt;"",G38&lt;&gt;"",I38&lt;&gt;"",J38&lt;&gt;"",K38&lt;&gt;""),"Show","Hide")</f>
        <v>Hide</v>
      </c>
      <c r="B38" s="194"/>
      <c r="C38" s="95">
        <v>2</v>
      </c>
      <c r="D38" s="290"/>
      <c r="E38" s="290"/>
      <c r="F38" s="290"/>
      <c r="G38" s="223"/>
      <c r="H38" s="96" t="str">
        <f t="shared" ref="H38:H101" si="2">IF(ISNA(VLOOKUP(G38,$D$139:$E$142,2,FALSE)),"",VLOOKUP(G38,$D$139:$E$142,2,FALSE))</f>
        <v/>
      </c>
      <c r="I38" s="97"/>
      <c r="J38" s="98"/>
      <c r="K38" s="99"/>
      <c r="L38" s="100" t="str">
        <f t="shared" ref="L38:L101" si="3">IF(I38&lt;&gt;"",IF(I38&lt;25.28,"Pleine",IF(I38&gt;26.26,"Aucune","Partielle")),"")</f>
        <v/>
      </c>
      <c r="M38" s="96" t="str">
        <f t="shared" si="0"/>
        <v/>
      </c>
      <c r="N38" s="152" t="str">
        <f t="shared" ref="N38:N101" si="4">IF(I38=0,"",IF(I38&gt;26.26,0,MIN(1,(26.27-I38))))</f>
        <v/>
      </c>
      <c r="O38" s="101">
        <f t="shared" ref="O38:O101" si="5">IF(N38&lt;&gt;"",VALUE(N38),0)</f>
        <v>0</v>
      </c>
      <c r="P38" s="102" t="str">
        <f t="shared" ref="P38:P101" si="6">IF(OR(R38="",S38=""),"",+(R38)/(36.25*52))</f>
        <v/>
      </c>
      <c r="Q38" s="101">
        <f t="shared" ref="Q38:Q101" si="7">IF(P38&lt;&gt;"",VALUE(P38),0)</f>
        <v>0</v>
      </c>
      <c r="R38" s="160" t="str">
        <f t="shared" ref="R38:R101" si="8">IF(OR(J38="",N38=""),"",J38*N38*$J$27*K38*(1))</f>
        <v/>
      </c>
      <c r="S38" s="160" t="str">
        <f t="shared" ref="S38:S101" si="9">IF(OR(J38="",N38=""),"",J38*N38*$J$27*K38*0.175)</f>
        <v/>
      </c>
      <c r="T38" s="160">
        <f t="shared" ref="T38:T101" si="10">SUM(R38:S38)</f>
        <v>0</v>
      </c>
      <c r="U38" s="59">
        <f t="shared" ref="U38" si="11">IF(T38&lt;&gt;"",VALUE(T38),0)</f>
        <v>0</v>
      </c>
      <c r="V38" s="42"/>
      <c r="W38" s="228"/>
      <c r="X38" s="170"/>
      <c r="Y38" s="170"/>
      <c r="Z38" s="170"/>
      <c r="AA38" s="153"/>
      <c r="AB38" s="161"/>
      <c r="AC38" s="161"/>
    </row>
    <row r="39" spans="1:34" x14ac:dyDescent="0.25">
      <c r="A39" s="232" t="str">
        <f t="shared" ref="A39:A102" si="12">IF(OR(D39&lt;&gt;"",G39&lt;&gt;"",I39&lt;&gt;"",J39&lt;&gt;"",K39&lt;&gt;""),"Show","Hide")</f>
        <v>Hide</v>
      </c>
      <c r="B39" s="194"/>
      <c r="C39" s="95">
        <v>3</v>
      </c>
      <c r="D39" s="290"/>
      <c r="E39" s="290"/>
      <c r="F39" s="290"/>
      <c r="G39" s="223"/>
      <c r="H39" s="96" t="str">
        <f t="shared" si="2"/>
        <v/>
      </c>
      <c r="I39" s="97"/>
      <c r="J39" s="98"/>
      <c r="K39" s="99"/>
      <c r="L39" s="100" t="str">
        <f t="shared" si="3"/>
        <v/>
      </c>
      <c r="M39" s="96" t="str">
        <f t="shared" si="0"/>
        <v/>
      </c>
      <c r="N39" s="152" t="str">
        <f t="shared" si="4"/>
        <v/>
      </c>
      <c r="O39" s="101">
        <f t="shared" si="5"/>
        <v>0</v>
      </c>
      <c r="P39" s="102" t="str">
        <f t="shared" si="6"/>
        <v/>
      </c>
      <c r="Q39" s="101">
        <f t="shared" si="7"/>
        <v>0</v>
      </c>
      <c r="R39" s="160" t="str">
        <f t="shared" si="8"/>
        <v/>
      </c>
      <c r="S39" s="160" t="str">
        <f t="shared" si="9"/>
        <v/>
      </c>
      <c r="T39" s="160">
        <f t="shared" si="10"/>
        <v>0</v>
      </c>
      <c r="U39" s="59"/>
      <c r="V39" s="42"/>
      <c r="W39" s="228"/>
      <c r="X39" s="170"/>
      <c r="Y39" s="170"/>
      <c r="Z39" s="170"/>
      <c r="AA39" s="153"/>
      <c r="AB39" s="161"/>
      <c r="AC39" s="161"/>
    </row>
    <row r="40" spans="1:34" x14ac:dyDescent="0.25">
      <c r="A40" s="24" t="str">
        <f t="shared" si="12"/>
        <v>Hide</v>
      </c>
      <c r="B40" s="194"/>
      <c r="C40" s="95">
        <v>4</v>
      </c>
      <c r="D40" s="290"/>
      <c r="E40" s="290"/>
      <c r="F40" s="290"/>
      <c r="G40" s="223"/>
      <c r="H40" s="96" t="str">
        <f t="shared" si="2"/>
        <v/>
      </c>
      <c r="I40" s="97"/>
      <c r="J40" s="98"/>
      <c r="K40" s="99"/>
      <c r="L40" s="100" t="str">
        <f t="shared" si="3"/>
        <v/>
      </c>
      <c r="M40" s="96" t="str">
        <f t="shared" si="0"/>
        <v/>
      </c>
      <c r="N40" s="152" t="str">
        <f t="shared" si="4"/>
        <v/>
      </c>
      <c r="O40" s="101">
        <f t="shared" si="5"/>
        <v>0</v>
      </c>
      <c r="P40" s="102" t="str">
        <f t="shared" si="6"/>
        <v/>
      </c>
      <c r="Q40" s="101">
        <f t="shared" si="7"/>
        <v>0</v>
      </c>
      <c r="R40" s="160" t="str">
        <f t="shared" si="8"/>
        <v/>
      </c>
      <c r="S40" s="160" t="str">
        <f t="shared" si="9"/>
        <v/>
      </c>
      <c r="T40" s="160">
        <f t="shared" si="10"/>
        <v>0</v>
      </c>
      <c r="U40" s="59"/>
      <c r="V40" s="42"/>
      <c r="W40" s="228"/>
      <c r="X40" s="170"/>
      <c r="Y40" s="170"/>
      <c r="Z40" s="170"/>
      <c r="AA40" s="153"/>
      <c r="AB40" s="161"/>
      <c r="AC40" s="161"/>
    </row>
    <row r="41" spans="1:34" x14ac:dyDescent="0.25">
      <c r="A41" s="24" t="str">
        <f t="shared" si="12"/>
        <v>Hide</v>
      </c>
      <c r="B41" s="194"/>
      <c r="C41" s="95">
        <v>5</v>
      </c>
      <c r="D41" s="290"/>
      <c r="E41" s="290"/>
      <c r="F41" s="290"/>
      <c r="G41" s="223"/>
      <c r="H41" s="96" t="str">
        <f t="shared" si="2"/>
        <v/>
      </c>
      <c r="I41" s="97"/>
      <c r="J41" s="98"/>
      <c r="K41" s="99"/>
      <c r="L41" s="100" t="str">
        <f t="shared" si="3"/>
        <v/>
      </c>
      <c r="M41" s="96" t="str">
        <f t="shared" si="0"/>
        <v/>
      </c>
      <c r="N41" s="152" t="str">
        <f t="shared" si="4"/>
        <v/>
      </c>
      <c r="O41" s="101">
        <f t="shared" si="5"/>
        <v>0</v>
      </c>
      <c r="P41" s="102" t="str">
        <f t="shared" si="6"/>
        <v/>
      </c>
      <c r="Q41" s="101">
        <f t="shared" si="7"/>
        <v>0</v>
      </c>
      <c r="R41" s="160" t="str">
        <f t="shared" si="8"/>
        <v/>
      </c>
      <c r="S41" s="160" t="str">
        <f t="shared" si="9"/>
        <v/>
      </c>
      <c r="T41" s="160">
        <f t="shared" si="10"/>
        <v>0</v>
      </c>
      <c r="U41" s="59"/>
      <c r="V41" s="42"/>
      <c r="W41" s="228"/>
      <c r="X41" s="170"/>
      <c r="Y41" s="170"/>
      <c r="Z41" s="170"/>
      <c r="AA41" s="153"/>
      <c r="AB41" s="161"/>
      <c r="AC41" s="161"/>
      <c r="AF41" s="169"/>
    </row>
    <row r="42" spans="1:34" x14ac:dyDescent="0.25">
      <c r="A42" s="24" t="str">
        <f>IF(OR(D42&lt;&gt;"",G42&lt;&gt;"",I42&lt;&gt;"",J42&lt;&gt;"",K42&lt;&gt;""),"Show","Hide")</f>
        <v>Hide</v>
      </c>
      <c r="B42" s="194"/>
      <c r="C42" s="95">
        <v>6</v>
      </c>
      <c r="D42" s="290"/>
      <c r="E42" s="290"/>
      <c r="F42" s="290"/>
      <c r="G42" s="223"/>
      <c r="H42" s="96" t="str">
        <f t="shared" si="2"/>
        <v/>
      </c>
      <c r="I42" s="97"/>
      <c r="J42" s="98"/>
      <c r="K42" s="99"/>
      <c r="L42" s="100" t="str">
        <f t="shared" si="3"/>
        <v/>
      </c>
      <c r="M42" s="96" t="str">
        <f t="shared" si="0"/>
        <v/>
      </c>
      <c r="N42" s="152" t="str">
        <f t="shared" si="4"/>
        <v/>
      </c>
      <c r="O42" s="101">
        <f t="shared" si="5"/>
        <v>0</v>
      </c>
      <c r="P42" s="102" t="str">
        <f t="shared" si="6"/>
        <v/>
      </c>
      <c r="Q42" s="101">
        <f t="shared" si="7"/>
        <v>0</v>
      </c>
      <c r="R42" s="160" t="str">
        <f t="shared" si="8"/>
        <v/>
      </c>
      <c r="S42" s="160" t="str">
        <f t="shared" si="9"/>
        <v/>
      </c>
      <c r="T42" s="160">
        <f t="shared" si="10"/>
        <v>0</v>
      </c>
      <c r="U42" s="59"/>
      <c r="V42" s="42"/>
      <c r="W42" s="228"/>
      <c r="X42" s="170"/>
      <c r="Y42" s="170"/>
      <c r="Z42" s="170"/>
      <c r="AA42" s="153"/>
      <c r="AB42" s="161"/>
      <c r="AC42" s="161"/>
      <c r="AF42" s="169"/>
    </row>
    <row r="43" spans="1:34" x14ac:dyDescent="0.25">
      <c r="A43" s="24" t="str">
        <f t="shared" si="12"/>
        <v>Hide</v>
      </c>
      <c r="B43" s="225"/>
      <c r="C43" s="95">
        <v>7</v>
      </c>
      <c r="D43" s="290"/>
      <c r="E43" s="290"/>
      <c r="F43" s="290"/>
      <c r="G43" s="223"/>
      <c r="H43" s="96" t="str">
        <f t="shared" si="2"/>
        <v/>
      </c>
      <c r="I43" s="97"/>
      <c r="J43" s="98"/>
      <c r="K43" s="99"/>
      <c r="L43" s="100" t="str">
        <f t="shared" si="3"/>
        <v/>
      </c>
      <c r="M43" s="96" t="str">
        <f t="shared" si="0"/>
        <v/>
      </c>
      <c r="N43" s="152" t="str">
        <f t="shared" si="4"/>
        <v/>
      </c>
      <c r="O43" s="101">
        <f t="shared" si="5"/>
        <v>0</v>
      </c>
      <c r="P43" s="102" t="str">
        <f t="shared" si="6"/>
        <v/>
      </c>
      <c r="Q43" s="101">
        <f t="shared" si="7"/>
        <v>0</v>
      </c>
      <c r="R43" s="160" t="str">
        <f t="shared" si="8"/>
        <v/>
      </c>
      <c r="S43" s="160" t="str">
        <f t="shared" si="9"/>
        <v/>
      </c>
      <c r="T43" s="160">
        <f t="shared" si="10"/>
        <v>0</v>
      </c>
      <c r="U43" s="59"/>
      <c r="V43" s="42"/>
      <c r="W43" s="145"/>
      <c r="X43" s="51"/>
      <c r="Y43" s="51"/>
      <c r="Z43" s="51"/>
      <c r="AA43" s="153"/>
      <c r="AB43" s="161"/>
      <c r="AC43" s="153"/>
    </row>
    <row r="44" spans="1:34" x14ac:dyDescent="0.25">
      <c r="A44" s="24" t="str">
        <f t="shared" si="12"/>
        <v>Hide</v>
      </c>
      <c r="B44" s="225"/>
      <c r="C44" s="95">
        <v>8</v>
      </c>
      <c r="D44" s="290"/>
      <c r="E44" s="290"/>
      <c r="F44" s="290"/>
      <c r="G44" s="223"/>
      <c r="H44" s="96" t="str">
        <f t="shared" si="2"/>
        <v/>
      </c>
      <c r="I44" s="97"/>
      <c r="J44" s="98"/>
      <c r="K44" s="99"/>
      <c r="L44" s="100" t="str">
        <f t="shared" si="3"/>
        <v/>
      </c>
      <c r="M44" s="96" t="str">
        <f t="shared" si="0"/>
        <v/>
      </c>
      <c r="N44" s="152" t="str">
        <f t="shared" si="4"/>
        <v/>
      </c>
      <c r="O44" s="101">
        <f t="shared" si="5"/>
        <v>0</v>
      </c>
      <c r="P44" s="102" t="str">
        <f t="shared" si="6"/>
        <v/>
      </c>
      <c r="Q44" s="101">
        <f t="shared" si="7"/>
        <v>0</v>
      </c>
      <c r="R44" s="160" t="str">
        <f t="shared" si="8"/>
        <v/>
      </c>
      <c r="S44" s="160" t="str">
        <f t="shared" si="9"/>
        <v/>
      </c>
      <c r="T44" s="160">
        <f t="shared" si="10"/>
        <v>0</v>
      </c>
      <c r="U44" s="59"/>
      <c r="V44" s="42"/>
      <c r="W44" s="262"/>
      <c r="X44" s="51"/>
      <c r="Y44" s="51"/>
      <c r="Z44" s="51"/>
      <c r="AA44" s="153"/>
      <c r="AB44" s="161"/>
      <c r="AC44" s="153"/>
    </row>
    <row r="45" spans="1:34" x14ac:dyDescent="0.25">
      <c r="A45" s="24" t="str">
        <f t="shared" si="12"/>
        <v>Hide</v>
      </c>
      <c r="B45" s="225"/>
      <c r="C45" s="95">
        <v>9</v>
      </c>
      <c r="D45" s="290"/>
      <c r="E45" s="290"/>
      <c r="F45" s="290"/>
      <c r="G45" s="223"/>
      <c r="H45" s="96" t="str">
        <f t="shared" si="2"/>
        <v/>
      </c>
      <c r="I45" s="97"/>
      <c r="J45" s="98"/>
      <c r="K45" s="99"/>
      <c r="L45" s="100" t="str">
        <f t="shared" si="3"/>
        <v/>
      </c>
      <c r="M45" s="96" t="str">
        <f t="shared" si="0"/>
        <v/>
      </c>
      <c r="N45" s="152" t="str">
        <f t="shared" si="4"/>
        <v/>
      </c>
      <c r="O45" s="101">
        <f t="shared" si="5"/>
        <v>0</v>
      </c>
      <c r="P45" s="102" t="str">
        <f t="shared" si="6"/>
        <v/>
      </c>
      <c r="Q45" s="101">
        <f t="shared" si="7"/>
        <v>0</v>
      </c>
      <c r="R45" s="160" t="str">
        <f t="shared" si="8"/>
        <v/>
      </c>
      <c r="S45" s="160" t="str">
        <f t="shared" si="9"/>
        <v/>
      </c>
      <c r="T45" s="160">
        <f t="shared" si="10"/>
        <v>0</v>
      </c>
      <c r="U45" s="59"/>
      <c r="V45" s="42"/>
      <c r="W45" s="262"/>
      <c r="X45" s="51"/>
      <c r="Y45" s="51"/>
      <c r="Z45" s="51"/>
      <c r="AA45" s="153"/>
      <c r="AB45" s="161"/>
      <c r="AC45" s="153"/>
    </row>
    <row r="46" spans="1:34" x14ac:dyDescent="0.25">
      <c r="A46" s="24" t="str">
        <f t="shared" si="12"/>
        <v>Hide</v>
      </c>
      <c r="B46" s="225"/>
      <c r="C46" s="95">
        <v>10</v>
      </c>
      <c r="D46" s="290"/>
      <c r="E46" s="290"/>
      <c r="F46" s="290"/>
      <c r="G46" s="223"/>
      <c r="H46" s="96" t="str">
        <f t="shared" si="2"/>
        <v/>
      </c>
      <c r="I46" s="97"/>
      <c r="J46" s="98"/>
      <c r="K46" s="99"/>
      <c r="L46" s="100" t="str">
        <f t="shared" si="3"/>
        <v/>
      </c>
      <c r="M46" s="96" t="str">
        <f t="shared" si="0"/>
        <v/>
      </c>
      <c r="N46" s="152" t="str">
        <f t="shared" si="4"/>
        <v/>
      </c>
      <c r="O46" s="101">
        <f t="shared" si="5"/>
        <v>0</v>
      </c>
      <c r="P46" s="102" t="str">
        <f t="shared" si="6"/>
        <v/>
      </c>
      <c r="Q46" s="101">
        <f t="shared" si="7"/>
        <v>0</v>
      </c>
      <c r="R46" s="160" t="str">
        <f t="shared" si="8"/>
        <v/>
      </c>
      <c r="S46" s="160" t="str">
        <f t="shared" si="9"/>
        <v/>
      </c>
      <c r="T46" s="160">
        <f t="shared" si="10"/>
        <v>0</v>
      </c>
      <c r="U46" s="59"/>
      <c r="V46" s="42"/>
      <c r="W46" s="145"/>
      <c r="X46" s="51"/>
      <c r="Y46" s="51"/>
      <c r="Z46" s="51"/>
      <c r="AA46" s="153"/>
      <c r="AB46" s="161"/>
      <c r="AC46" s="153"/>
    </row>
    <row r="47" spans="1:34" x14ac:dyDescent="0.25">
      <c r="A47" s="24" t="str">
        <f t="shared" si="12"/>
        <v>Hide</v>
      </c>
      <c r="B47" s="225"/>
      <c r="C47" s="95">
        <v>11</v>
      </c>
      <c r="D47" s="290"/>
      <c r="E47" s="290"/>
      <c r="F47" s="290"/>
      <c r="G47" s="223"/>
      <c r="H47" s="96" t="str">
        <f t="shared" si="2"/>
        <v/>
      </c>
      <c r="I47" s="97"/>
      <c r="J47" s="98"/>
      <c r="K47" s="99"/>
      <c r="L47" s="100" t="str">
        <f t="shared" si="3"/>
        <v/>
      </c>
      <c r="M47" s="96" t="str">
        <f t="shared" si="0"/>
        <v/>
      </c>
      <c r="N47" s="152" t="str">
        <f t="shared" si="4"/>
        <v/>
      </c>
      <c r="O47" s="101">
        <f t="shared" si="5"/>
        <v>0</v>
      </c>
      <c r="P47" s="102" t="str">
        <f t="shared" si="6"/>
        <v/>
      </c>
      <c r="Q47" s="101">
        <f t="shared" si="7"/>
        <v>0</v>
      </c>
      <c r="R47" s="160" t="str">
        <f t="shared" si="8"/>
        <v/>
      </c>
      <c r="S47" s="160" t="str">
        <f t="shared" si="9"/>
        <v/>
      </c>
      <c r="T47" s="160">
        <f t="shared" si="10"/>
        <v>0</v>
      </c>
      <c r="U47" s="59"/>
      <c r="V47" s="42"/>
      <c r="W47" s="145"/>
      <c r="X47" s="51"/>
      <c r="Y47" s="51"/>
      <c r="Z47" s="51"/>
      <c r="AA47" s="153"/>
      <c r="AB47" s="161"/>
      <c r="AC47" s="153"/>
    </row>
    <row r="48" spans="1:34" x14ac:dyDescent="0.25">
      <c r="A48" s="24" t="str">
        <f t="shared" si="12"/>
        <v>Hide</v>
      </c>
      <c r="B48" s="225"/>
      <c r="C48" s="95">
        <v>12</v>
      </c>
      <c r="D48" s="290"/>
      <c r="E48" s="290"/>
      <c r="F48" s="290"/>
      <c r="G48" s="223"/>
      <c r="H48" s="96" t="str">
        <f t="shared" si="2"/>
        <v/>
      </c>
      <c r="I48" s="97"/>
      <c r="J48" s="98"/>
      <c r="K48" s="99"/>
      <c r="L48" s="100" t="str">
        <f t="shared" si="3"/>
        <v/>
      </c>
      <c r="M48" s="96" t="str">
        <f t="shared" si="0"/>
        <v/>
      </c>
      <c r="N48" s="152" t="str">
        <f t="shared" si="4"/>
        <v/>
      </c>
      <c r="O48" s="101">
        <f t="shared" si="5"/>
        <v>0</v>
      </c>
      <c r="P48" s="102" t="str">
        <f t="shared" si="6"/>
        <v/>
      </c>
      <c r="Q48" s="101">
        <f t="shared" si="7"/>
        <v>0</v>
      </c>
      <c r="R48" s="160" t="str">
        <f t="shared" si="8"/>
        <v/>
      </c>
      <c r="S48" s="160" t="str">
        <f t="shared" si="9"/>
        <v/>
      </c>
      <c r="T48" s="160">
        <f t="shared" si="10"/>
        <v>0</v>
      </c>
      <c r="U48" s="59"/>
      <c r="V48" s="42"/>
      <c r="W48" s="145"/>
      <c r="X48" s="51"/>
      <c r="Y48" s="51"/>
      <c r="Z48" s="51"/>
      <c r="AA48" s="153"/>
      <c r="AB48" s="161"/>
      <c r="AC48" s="153"/>
    </row>
    <row r="49" spans="1:29" x14ac:dyDescent="0.25">
      <c r="A49" s="24" t="str">
        <f t="shared" si="12"/>
        <v>Hide</v>
      </c>
      <c r="B49" s="225"/>
      <c r="C49" s="95">
        <v>13</v>
      </c>
      <c r="D49" s="290"/>
      <c r="E49" s="290"/>
      <c r="F49" s="290"/>
      <c r="G49" s="223"/>
      <c r="H49" s="96" t="str">
        <f t="shared" si="2"/>
        <v/>
      </c>
      <c r="I49" s="97"/>
      <c r="J49" s="98"/>
      <c r="K49" s="99"/>
      <c r="L49" s="100" t="str">
        <f t="shared" si="3"/>
        <v/>
      </c>
      <c r="M49" s="96" t="str">
        <f t="shared" si="0"/>
        <v/>
      </c>
      <c r="N49" s="152" t="str">
        <f t="shared" si="4"/>
        <v/>
      </c>
      <c r="O49" s="101">
        <f t="shared" si="5"/>
        <v>0</v>
      </c>
      <c r="P49" s="102" t="str">
        <f t="shared" si="6"/>
        <v/>
      </c>
      <c r="Q49" s="101">
        <f t="shared" si="7"/>
        <v>0</v>
      </c>
      <c r="R49" s="160" t="str">
        <f t="shared" si="8"/>
        <v/>
      </c>
      <c r="S49" s="160" t="str">
        <f t="shared" si="9"/>
        <v/>
      </c>
      <c r="T49" s="160">
        <f t="shared" si="10"/>
        <v>0</v>
      </c>
      <c r="U49" s="59"/>
      <c r="V49" s="42"/>
      <c r="W49" s="145"/>
      <c r="X49" s="51"/>
      <c r="Y49" s="51"/>
      <c r="Z49" s="51"/>
      <c r="AA49" s="153"/>
      <c r="AB49" s="161"/>
      <c r="AC49" s="153"/>
    </row>
    <row r="50" spans="1:29" x14ac:dyDescent="0.25">
      <c r="A50" s="24" t="str">
        <f t="shared" si="12"/>
        <v>Hide</v>
      </c>
      <c r="B50" s="225"/>
      <c r="C50" s="95">
        <v>14</v>
      </c>
      <c r="D50" s="290"/>
      <c r="E50" s="290"/>
      <c r="F50" s="290"/>
      <c r="G50" s="223"/>
      <c r="H50" s="96" t="str">
        <f t="shared" si="2"/>
        <v/>
      </c>
      <c r="I50" s="97"/>
      <c r="J50" s="98"/>
      <c r="K50" s="99"/>
      <c r="L50" s="100" t="str">
        <f t="shared" si="3"/>
        <v/>
      </c>
      <c r="M50" s="96" t="str">
        <f t="shared" si="0"/>
        <v/>
      </c>
      <c r="N50" s="152" t="str">
        <f t="shared" si="4"/>
        <v/>
      </c>
      <c r="O50" s="101">
        <f t="shared" si="5"/>
        <v>0</v>
      </c>
      <c r="P50" s="102" t="str">
        <f t="shared" si="6"/>
        <v/>
      </c>
      <c r="Q50" s="101">
        <f t="shared" si="7"/>
        <v>0</v>
      </c>
      <c r="R50" s="160" t="str">
        <f t="shared" si="8"/>
        <v/>
      </c>
      <c r="S50" s="160" t="str">
        <f t="shared" si="9"/>
        <v/>
      </c>
      <c r="T50" s="160">
        <f t="shared" si="10"/>
        <v>0</v>
      </c>
      <c r="U50" s="59"/>
      <c r="V50" s="42"/>
      <c r="W50" s="145"/>
      <c r="X50" s="51"/>
      <c r="Y50" s="51"/>
      <c r="Z50" s="51"/>
      <c r="AA50" s="153"/>
      <c r="AB50" s="161"/>
      <c r="AC50" s="153"/>
    </row>
    <row r="51" spans="1:29" x14ac:dyDescent="0.25">
      <c r="A51" s="24" t="str">
        <f t="shared" si="12"/>
        <v>Hide</v>
      </c>
      <c r="B51" s="225"/>
      <c r="C51" s="95">
        <v>15</v>
      </c>
      <c r="D51" s="290"/>
      <c r="E51" s="290"/>
      <c r="F51" s="290"/>
      <c r="G51" s="223"/>
      <c r="H51" s="96" t="str">
        <f t="shared" si="2"/>
        <v/>
      </c>
      <c r="I51" s="97"/>
      <c r="J51" s="98"/>
      <c r="K51" s="99"/>
      <c r="L51" s="100" t="str">
        <f t="shared" si="3"/>
        <v/>
      </c>
      <c r="M51" s="96" t="str">
        <f t="shared" si="0"/>
        <v/>
      </c>
      <c r="N51" s="152" t="str">
        <f t="shared" si="4"/>
        <v/>
      </c>
      <c r="O51" s="101">
        <f t="shared" si="5"/>
        <v>0</v>
      </c>
      <c r="P51" s="102" t="str">
        <f t="shared" si="6"/>
        <v/>
      </c>
      <c r="Q51" s="101">
        <f t="shared" si="7"/>
        <v>0</v>
      </c>
      <c r="R51" s="160" t="str">
        <f t="shared" si="8"/>
        <v/>
      </c>
      <c r="S51" s="160" t="str">
        <f t="shared" si="9"/>
        <v/>
      </c>
      <c r="T51" s="160">
        <f t="shared" si="10"/>
        <v>0</v>
      </c>
      <c r="U51" s="59"/>
      <c r="V51" s="42"/>
      <c r="W51" s="145"/>
      <c r="X51" s="51"/>
      <c r="Y51" s="51"/>
      <c r="Z51" s="51"/>
      <c r="AA51" s="153"/>
      <c r="AB51" s="161"/>
      <c r="AC51" s="153"/>
    </row>
    <row r="52" spans="1:29" x14ac:dyDescent="0.25">
      <c r="A52" s="24" t="str">
        <f t="shared" si="12"/>
        <v>Hide</v>
      </c>
      <c r="B52" s="225"/>
      <c r="C52" s="95">
        <v>16</v>
      </c>
      <c r="D52" s="290"/>
      <c r="E52" s="290"/>
      <c r="F52" s="290"/>
      <c r="G52" s="223"/>
      <c r="H52" s="96" t="str">
        <f t="shared" si="2"/>
        <v/>
      </c>
      <c r="I52" s="97"/>
      <c r="J52" s="98"/>
      <c r="K52" s="99"/>
      <c r="L52" s="100" t="str">
        <f t="shared" si="3"/>
        <v/>
      </c>
      <c r="M52" s="96" t="str">
        <f t="shared" si="0"/>
        <v/>
      </c>
      <c r="N52" s="152" t="str">
        <f t="shared" si="4"/>
        <v/>
      </c>
      <c r="O52" s="101">
        <f t="shared" si="5"/>
        <v>0</v>
      </c>
      <c r="P52" s="102" t="str">
        <f t="shared" si="6"/>
        <v/>
      </c>
      <c r="Q52" s="101">
        <f t="shared" si="7"/>
        <v>0</v>
      </c>
      <c r="R52" s="160" t="str">
        <f t="shared" si="8"/>
        <v/>
      </c>
      <c r="S52" s="160" t="str">
        <f t="shared" si="9"/>
        <v/>
      </c>
      <c r="T52" s="160">
        <f t="shared" si="10"/>
        <v>0</v>
      </c>
      <c r="U52" s="59"/>
      <c r="V52" s="42"/>
      <c r="W52" s="145"/>
      <c r="X52" s="51"/>
      <c r="Y52" s="51"/>
      <c r="Z52" s="51"/>
      <c r="AA52" s="153"/>
      <c r="AB52" s="161"/>
      <c r="AC52" s="153"/>
    </row>
    <row r="53" spans="1:29" x14ac:dyDescent="0.25">
      <c r="A53" s="24" t="str">
        <f t="shared" si="12"/>
        <v>Hide</v>
      </c>
      <c r="B53" s="225"/>
      <c r="C53" s="95">
        <v>17</v>
      </c>
      <c r="D53" s="290"/>
      <c r="E53" s="290"/>
      <c r="F53" s="290"/>
      <c r="G53" s="223"/>
      <c r="H53" s="96" t="str">
        <f t="shared" si="2"/>
        <v/>
      </c>
      <c r="I53" s="97"/>
      <c r="J53" s="98"/>
      <c r="K53" s="99"/>
      <c r="L53" s="100" t="str">
        <f t="shared" si="3"/>
        <v/>
      </c>
      <c r="M53" s="96" t="str">
        <f t="shared" si="0"/>
        <v/>
      </c>
      <c r="N53" s="152" t="str">
        <f t="shared" si="4"/>
        <v/>
      </c>
      <c r="O53" s="101">
        <f t="shared" si="5"/>
        <v>0</v>
      </c>
      <c r="P53" s="102" t="str">
        <f t="shared" si="6"/>
        <v/>
      </c>
      <c r="Q53" s="101">
        <f t="shared" si="7"/>
        <v>0</v>
      </c>
      <c r="R53" s="160" t="str">
        <f t="shared" si="8"/>
        <v/>
      </c>
      <c r="S53" s="160" t="str">
        <f t="shared" si="9"/>
        <v/>
      </c>
      <c r="T53" s="160">
        <f t="shared" si="10"/>
        <v>0</v>
      </c>
      <c r="U53" s="59"/>
      <c r="V53" s="42"/>
      <c r="W53" s="145"/>
      <c r="X53" s="51"/>
      <c r="Y53" s="51"/>
      <c r="Z53" s="51"/>
      <c r="AA53" s="153"/>
      <c r="AB53" s="161"/>
      <c r="AC53" s="153"/>
    </row>
    <row r="54" spans="1:29" x14ac:dyDescent="0.25">
      <c r="A54" s="24" t="str">
        <f t="shared" si="12"/>
        <v>Hide</v>
      </c>
      <c r="B54" s="225"/>
      <c r="C54" s="95">
        <v>18</v>
      </c>
      <c r="D54" s="290"/>
      <c r="E54" s="290"/>
      <c r="F54" s="290"/>
      <c r="G54" s="223"/>
      <c r="H54" s="96" t="str">
        <f t="shared" si="2"/>
        <v/>
      </c>
      <c r="I54" s="97"/>
      <c r="J54" s="98"/>
      <c r="K54" s="99"/>
      <c r="L54" s="100" t="str">
        <f t="shared" si="3"/>
        <v/>
      </c>
      <c r="M54" s="96" t="str">
        <f t="shared" si="0"/>
        <v/>
      </c>
      <c r="N54" s="152" t="str">
        <f t="shared" si="4"/>
        <v/>
      </c>
      <c r="O54" s="101">
        <f t="shared" si="5"/>
        <v>0</v>
      </c>
      <c r="P54" s="102" t="str">
        <f t="shared" si="6"/>
        <v/>
      </c>
      <c r="Q54" s="101">
        <f t="shared" si="7"/>
        <v>0</v>
      </c>
      <c r="R54" s="160" t="str">
        <f t="shared" si="8"/>
        <v/>
      </c>
      <c r="S54" s="160" t="str">
        <f t="shared" si="9"/>
        <v/>
      </c>
      <c r="T54" s="160">
        <f t="shared" si="10"/>
        <v>0</v>
      </c>
      <c r="U54" s="59"/>
      <c r="V54" s="42"/>
      <c r="W54" s="145"/>
      <c r="X54" s="51"/>
      <c r="Y54" s="51"/>
      <c r="Z54" s="51"/>
      <c r="AA54" s="153"/>
      <c r="AB54" s="161"/>
      <c r="AC54" s="153"/>
    </row>
    <row r="55" spans="1:29" x14ac:dyDescent="0.25">
      <c r="A55" s="24" t="str">
        <f t="shared" si="12"/>
        <v>Hide</v>
      </c>
      <c r="B55" s="225"/>
      <c r="C55" s="95">
        <v>19</v>
      </c>
      <c r="D55" s="290"/>
      <c r="E55" s="290"/>
      <c r="F55" s="290"/>
      <c r="G55" s="223"/>
      <c r="H55" s="96" t="str">
        <f t="shared" si="2"/>
        <v/>
      </c>
      <c r="I55" s="97"/>
      <c r="J55" s="98"/>
      <c r="K55" s="99"/>
      <c r="L55" s="100" t="str">
        <f t="shared" si="3"/>
        <v/>
      </c>
      <c r="M55" s="96" t="str">
        <f t="shared" si="0"/>
        <v/>
      </c>
      <c r="N55" s="152" t="str">
        <f t="shared" si="4"/>
        <v/>
      </c>
      <c r="O55" s="101">
        <f t="shared" si="5"/>
        <v>0</v>
      </c>
      <c r="P55" s="102" t="str">
        <f t="shared" si="6"/>
        <v/>
      </c>
      <c r="Q55" s="101">
        <f t="shared" si="7"/>
        <v>0</v>
      </c>
      <c r="R55" s="160" t="str">
        <f t="shared" si="8"/>
        <v/>
      </c>
      <c r="S55" s="160" t="str">
        <f t="shared" si="9"/>
        <v/>
      </c>
      <c r="T55" s="160">
        <f t="shared" si="10"/>
        <v>0</v>
      </c>
      <c r="U55" s="59"/>
      <c r="V55" s="42"/>
      <c r="W55" s="145"/>
      <c r="X55" s="51"/>
      <c r="Y55" s="51"/>
      <c r="Z55" s="51"/>
      <c r="AA55" s="153"/>
      <c r="AB55" s="161"/>
      <c r="AC55" s="153"/>
    </row>
    <row r="56" spans="1:29" x14ac:dyDescent="0.25">
      <c r="A56" s="24" t="str">
        <f t="shared" si="12"/>
        <v>Hide</v>
      </c>
      <c r="B56" s="225"/>
      <c r="C56" s="95">
        <v>20</v>
      </c>
      <c r="D56" s="290"/>
      <c r="E56" s="290"/>
      <c r="F56" s="290"/>
      <c r="G56" s="223"/>
      <c r="H56" s="96" t="str">
        <f t="shared" si="2"/>
        <v/>
      </c>
      <c r="I56" s="97"/>
      <c r="J56" s="98"/>
      <c r="K56" s="99"/>
      <c r="L56" s="100" t="str">
        <f t="shared" si="3"/>
        <v/>
      </c>
      <c r="M56" s="96" t="str">
        <f t="shared" si="0"/>
        <v/>
      </c>
      <c r="N56" s="152" t="str">
        <f t="shared" si="4"/>
        <v/>
      </c>
      <c r="O56" s="101">
        <f t="shared" si="5"/>
        <v>0</v>
      </c>
      <c r="P56" s="102" t="str">
        <f t="shared" si="6"/>
        <v/>
      </c>
      <c r="Q56" s="101">
        <f t="shared" si="7"/>
        <v>0</v>
      </c>
      <c r="R56" s="160" t="str">
        <f t="shared" si="8"/>
        <v/>
      </c>
      <c r="S56" s="160" t="str">
        <f t="shared" si="9"/>
        <v/>
      </c>
      <c r="T56" s="160">
        <f t="shared" si="10"/>
        <v>0</v>
      </c>
      <c r="U56" s="59"/>
      <c r="V56" s="42"/>
      <c r="W56" s="145"/>
      <c r="X56" s="51"/>
      <c r="Y56" s="51"/>
      <c r="Z56" s="51"/>
      <c r="AA56" s="153"/>
      <c r="AB56" s="161"/>
      <c r="AC56" s="153"/>
    </row>
    <row r="57" spans="1:29" x14ac:dyDescent="0.25">
      <c r="A57" s="24" t="str">
        <f t="shared" si="12"/>
        <v>Hide</v>
      </c>
      <c r="B57" s="225"/>
      <c r="C57" s="95">
        <v>21</v>
      </c>
      <c r="D57" s="290"/>
      <c r="E57" s="290"/>
      <c r="F57" s="290"/>
      <c r="G57" s="223"/>
      <c r="H57" s="96" t="str">
        <f t="shared" si="2"/>
        <v/>
      </c>
      <c r="I57" s="97"/>
      <c r="J57" s="98"/>
      <c r="K57" s="99"/>
      <c r="L57" s="100" t="str">
        <f t="shared" si="3"/>
        <v/>
      </c>
      <c r="M57" s="96" t="str">
        <f t="shared" si="0"/>
        <v/>
      </c>
      <c r="N57" s="152" t="str">
        <f t="shared" si="4"/>
        <v/>
      </c>
      <c r="O57" s="101">
        <f t="shared" si="5"/>
        <v>0</v>
      </c>
      <c r="P57" s="102" t="str">
        <f t="shared" si="6"/>
        <v/>
      </c>
      <c r="Q57" s="101">
        <f t="shared" si="7"/>
        <v>0</v>
      </c>
      <c r="R57" s="160" t="str">
        <f t="shared" si="8"/>
        <v/>
      </c>
      <c r="S57" s="160" t="str">
        <f t="shared" si="9"/>
        <v/>
      </c>
      <c r="T57" s="160">
        <f t="shared" si="10"/>
        <v>0</v>
      </c>
      <c r="U57" s="59"/>
      <c r="V57" s="42"/>
      <c r="W57" s="145"/>
      <c r="X57" s="51"/>
      <c r="Y57" s="51"/>
      <c r="Z57" s="51"/>
      <c r="AA57" s="153"/>
      <c r="AB57" s="161"/>
      <c r="AC57" s="153"/>
    </row>
    <row r="58" spans="1:29" x14ac:dyDescent="0.25">
      <c r="A58" s="24" t="str">
        <f t="shared" si="12"/>
        <v>Hide</v>
      </c>
      <c r="B58" s="225"/>
      <c r="C58" s="95">
        <v>22</v>
      </c>
      <c r="D58" s="290"/>
      <c r="E58" s="290"/>
      <c r="F58" s="290"/>
      <c r="G58" s="223"/>
      <c r="H58" s="96" t="str">
        <f t="shared" si="2"/>
        <v/>
      </c>
      <c r="I58" s="97"/>
      <c r="J58" s="98"/>
      <c r="K58" s="99"/>
      <c r="L58" s="100" t="str">
        <f t="shared" si="3"/>
        <v/>
      </c>
      <c r="M58" s="96" t="str">
        <f t="shared" si="0"/>
        <v/>
      </c>
      <c r="N58" s="152" t="str">
        <f t="shared" si="4"/>
        <v/>
      </c>
      <c r="O58" s="101">
        <f t="shared" si="5"/>
        <v>0</v>
      </c>
      <c r="P58" s="102" t="str">
        <f t="shared" si="6"/>
        <v/>
      </c>
      <c r="Q58" s="101">
        <f t="shared" si="7"/>
        <v>0</v>
      </c>
      <c r="R58" s="160" t="str">
        <f t="shared" si="8"/>
        <v/>
      </c>
      <c r="S58" s="160" t="str">
        <f t="shared" si="9"/>
        <v/>
      </c>
      <c r="T58" s="160">
        <f t="shared" si="10"/>
        <v>0</v>
      </c>
      <c r="U58" s="59"/>
      <c r="V58" s="42"/>
      <c r="W58" s="145"/>
      <c r="X58" s="51"/>
      <c r="Y58" s="51"/>
      <c r="Z58" s="51"/>
      <c r="AA58" s="153"/>
      <c r="AB58" s="161"/>
      <c r="AC58" s="153"/>
    </row>
    <row r="59" spans="1:29" x14ac:dyDescent="0.25">
      <c r="A59" s="24" t="str">
        <f t="shared" si="12"/>
        <v>Hide</v>
      </c>
      <c r="B59" s="225"/>
      <c r="C59" s="95">
        <v>23</v>
      </c>
      <c r="D59" s="290"/>
      <c r="E59" s="290"/>
      <c r="F59" s="290"/>
      <c r="G59" s="223"/>
      <c r="H59" s="96" t="str">
        <f t="shared" si="2"/>
        <v/>
      </c>
      <c r="I59" s="97"/>
      <c r="J59" s="98"/>
      <c r="K59" s="99"/>
      <c r="L59" s="100" t="str">
        <f t="shared" si="3"/>
        <v/>
      </c>
      <c r="M59" s="96" t="str">
        <f t="shared" si="0"/>
        <v/>
      </c>
      <c r="N59" s="152" t="str">
        <f t="shared" si="4"/>
        <v/>
      </c>
      <c r="O59" s="101">
        <f t="shared" si="5"/>
        <v>0</v>
      </c>
      <c r="P59" s="102" t="str">
        <f t="shared" si="6"/>
        <v/>
      </c>
      <c r="Q59" s="101">
        <f t="shared" si="7"/>
        <v>0</v>
      </c>
      <c r="R59" s="160" t="str">
        <f t="shared" si="8"/>
        <v/>
      </c>
      <c r="S59" s="160" t="str">
        <f t="shared" si="9"/>
        <v/>
      </c>
      <c r="T59" s="160">
        <f t="shared" si="10"/>
        <v>0</v>
      </c>
      <c r="U59" s="59"/>
      <c r="V59" s="42"/>
      <c r="W59" s="145"/>
      <c r="X59" s="51"/>
      <c r="Y59" s="51"/>
      <c r="Z59" s="51"/>
      <c r="AA59" s="153"/>
      <c r="AB59" s="161"/>
      <c r="AC59" s="153"/>
    </row>
    <row r="60" spans="1:29" x14ac:dyDescent="0.25">
      <c r="A60" s="24" t="str">
        <f t="shared" si="12"/>
        <v>Hide</v>
      </c>
      <c r="B60" s="225"/>
      <c r="C60" s="95">
        <v>24</v>
      </c>
      <c r="D60" s="290"/>
      <c r="E60" s="290"/>
      <c r="F60" s="290"/>
      <c r="G60" s="223"/>
      <c r="H60" s="96" t="str">
        <f t="shared" si="2"/>
        <v/>
      </c>
      <c r="I60" s="97"/>
      <c r="J60" s="98"/>
      <c r="K60" s="99"/>
      <c r="L60" s="100" t="str">
        <f t="shared" si="3"/>
        <v/>
      </c>
      <c r="M60" s="96" t="str">
        <f t="shared" si="0"/>
        <v/>
      </c>
      <c r="N60" s="152" t="str">
        <f t="shared" si="4"/>
        <v/>
      </c>
      <c r="O60" s="101">
        <f t="shared" si="5"/>
        <v>0</v>
      </c>
      <c r="P60" s="102" t="str">
        <f t="shared" si="6"/>
        <v/>
      </c>
      <c r="Q60" s="101">
        <f t="shared" si="7"/>
        <v>0</v>
      </c>
      <c r="R60" s="160" t="str">
        <f t="shared" si="8"/>
        <v/>
      </c>
      <c r="S60" s="160" t="str">
        <f t="shared" si="9"/>
        <v/>
      </c>
      <c r="T60" s="160">
        <f t="shared" si="10"/>
        <v>0</v>
      </c>
      <c r="U60" s="59"/>
      <c r="V60" s="42"/>
      <c r="W60" s="145"/>
      <c r="X60" s="51"/>
      <c r="Y60" s="51"/>
      <c r="Z60" s="51"/>
      <c r="AA60" s="153"/>
      <c r="AB60" s="161"/>
      <c r="AC60" s="153"/>
    </row>
    <row r="61" spans="1:29" x14ac:dyDescent="0.25">
      <c r="A61" s="24" t="str">
        <f t="shared" si="12"/>
        <v>Hide</v>
      </c>
      <c r="B61" s="225"/>
      <c r="C61" s="95">
        <v>25</v>
      </c>
      <c r="D61" s="290"/>
      <c r="E61" s="290"/>
      <c r="F61" s="290"/>
      <c r="G61" s="223"/>
      <c r="H61" s="96" t="str">
        <f t="shared" si="2"/>
        <v/>
      </c>
      <c r="I61" s="97"/>
      <c r="J61" s="98"/>
      <c r="K61" s="99"/>
      <c r="L61" s="100" t="str">
        <f t="shared" si="3"/>
        <v/>
      </c>
      <c r="M61" s="96" t="str">
        <f t="shared" si="0"/>
        <v/>
      </c>
      <c r="N61" s="152" t="str">
        <f t="shared" si="4"/>
        <v/>
      </c>
      <c r="O61" s="101">
        <f t="shared" si="5"/>
        <v>0</v>
      </c>
      <c r="P61" s="102" t="str">
        <f t="shared" si="6"/>
        <v/>
      </c>
      <c r="Q61" s="101">
        <f t="shared" si="7"/>
        <v>0</v>
      </c>
      <c r="R61" s="160" t="str">
        <f t="shared" si="8"/>
        <v/>
      </c>
      <c r="S61" s="160" t="str">
        <f t="shared" si="9"/>
        <v/>
      </c>
      <c r="T61" s="160">
        <f t="shared" si="10"/>
        <v>0</v>
      </c>
      <c r="U61" s="59"/>
      <c r="V61" s="42"/>
      <c r="W61" s="145"/>
      <c r="X61" s="51"/>
      <c r="Y61" s="51"/>
      <c r="Z61" s="51"/>
      <c r="AA61" s="153"/>
      <c r="AB61" s="161"/>
      <c r="AC61" s="153"/>
    </row>
    <row r="62" spans="1:29" hidden="1" x14ac:dyDescent="0.25">
      <c r="A62" s="24" t="str">
        <f t="shared" si="12"/>
        <v>Hide</v>
      </c>
      <c r="B62" s="225"/>
      <c r="C62" s="95">
        <v>26</v>
      </c>
      <c r="D62" s="290"/>
      <c r="E62" s="290"/>
      <c r="F62" s="290"/>
      <c r="G62" s="223"/>
      <c r="H62" s="96" t="str">
        <f t="shared" si="2"/>
        <v/>
      </c>
      <c r="I62" s="97"/>
      <c r="J62" s="98"/>
      <c r="K62" s="99"/>
      <c r="L62" s="100" t="str">
        <f t="shared" si="3"/>
        <v/>
      </c>
      <c r="M62" s="96" t="str">
        <f t="shared" si="0"/>
        <v/>
      </c>
      <c r="N62" s="152" t="str">
        <f t="shared" si="4"/>
        <v/>
      </c>
      <c r="O62" s="101">
        <f t="shared" si="5"/>
        <v>0</v>
      </c>
      <c r="P62" s="102" t="str">
        <f t="shared" si="6"/>
        <v/>
      </c>
      <c r="Q62" s="101">
        <f t="shared" si="7"/>
        <v>0</v>
      </c>
      <c r="R62" s="160" t="str">
        <f t="shared" si="8"/>
        <v/>
      </c>
      <c r="S62" s="160" t="str">
        <f t="shared" si="9"/>
        <v/>
      </c>
      <c r="T62" s="160">
        <f t="shared" si="10"/>
        <v>0</v>
      </c>
      <c r="U62" s="59"/>
      <c r="V62" s="42"/>
      <c r="W62" s="145"/>
      <c r="X62" s="51"/>
      <c r="Y62" s="51"/>
      <c r="Z62" s="51"/>
      <c r="AA62" s="153"/>
      <c r="AB62" s="161"/>
      <c r="AC62" s="153"/>
    </row>
    <row r="63" spans="1:29" hidden="1" x14ac:dyDescent="0.25">
      <c r="A63" s="24" t="str">
        <f t="shared" si="12"/>
        <v>Hide</v>
      </c>
      <c r="B63" s="225"/>
      <c r="C63" s="95">
        <v>27</v>
      </c>
      <c r="D63" s="290"/>
      <c r="E63" s="290"/>
      <c r="F63" s="290"/>
      <c r="G63" s="223"/>
      <c r="H63" s="96" t="str">
        <f t="shared" si="2"/>
        <v/>
      </c>
      <c r="I63" s="97"/>
      <c r="J63" s="98"/>
      <c r="K63" s="99"/>
      <c r="L63" s="100" t="str">
        <f t="shared" si="3"/>
        <v/>
      </c>
      <c r="M63" s="96" t="str">
        <f t="shared" si="0"/>
        <v/>
      </c>
      <c r="N63" s="152" t="str">
        <f t="shared" si="4"/>
        <v/>
      </c>
      <c r="O63" s="101">
        <f t="shared" si="5"/>
        <v>0</v>
      </c>
      <c r="P63" s="102" t="str">
        <f t="shared" si="6"/>
        <v/>
      </c>
      <c r="Q63" s="101">
        <f t="shared" si="7"/>
        <v>0</v>
      </c>
      <c r="R63" s="160" t="str">
        <f t="shared" si="8"/>
        <v/>
      </c>
      <c r="S63" s="160" t="str">
        <f t="shared" si="9"/>
        <v/>
      </c>
      <c r="T63" s="160">
        <f t="shared" si="10"/>
        <v>0</v>
      </c>
      <c r="U63" s="59"/>
      <c r="V63" s="42"/>
      <c r="W63" s="145"/>
      <c r="X63" s="51"/>
      <c r="Y63" s="51"/>
      <c r="Z63" s="51"/>
      <c r="AA63" s="153"/>
      <c r="AB63" s="161"/>
      <c r="AC63" s="153"/>
    </row>
    <row r="64" spans="1:29" hidden="1" x14ac:dyDescent="0.25">
      <c r="A64" s="24" t="str">
        <f t="shared" si="12"/>
        <v>Hide</v>
      </c>
      <c r="B64" s="225"/>
      <c r="C64" s="95">
        <v>28</v>
      </c>
      <c r="D64" s="290"/>
      <c r="E64" s="290"/>
      <c r="F64" s="290"/>
      <c r="G64" s="223"/>
      <c r="H64" s="96" t="str">
        <f t="shared" si="2"/>
        <v/>
      </c>
      <c r="I64" s="97"/>
      <c r="J64" s="98"/>
      <c r="K64" s="99"/>
      <c r="L64" s="100" t="str">
        <f t="shared" si="3"/>
        <v/>
      </c>
      <c r="M64" s="96" t="str">
        <f t="shared" si="0"/>
        <v/>
      </c>
      <c r="N64" s="152" t="str">
        <f t="shared" si="4"/>
        <v/>
      </c>
      <c r="O64" s="101">
        <f t="shared" si="5"/>
        <v>0</v>
      </c>
      <c r="P64" s="102" t="str">
        <f t="shared" si="6"/>
        <v/>
      </c>
      <c r="Q64" s="101">
        <f t="shared" si="7"/>
        <v>0</v>
      </c>
      <c r="R64" s="160" t="str">
        <f t="shared" si="8"/>
        <v/>
      </c>
      <c r="S64" s="160" t="str">
        <f t="shared" si="9"/>
        <v/>
      </c>
      <c r="T64" s="160">
        <f t="shared" si="10"/>
        <v>0</v>
      </c>
      <c r="U64" s="59"/>
      <c r="V64" s="42"/>
      <c r="W64" s="145"/>
      <c r="X64" s="51"/>
      <c r="Y64" s="51"/>
      <c r="Z64" s="51"/>
      <c r="AA64" s="153"/>
      <c r="AB64" s="161"/>
      <c r="AC64" s="153"/>
    </row>
    <row r="65" spans="1:29" hidden="1" x14ac:dyDescent="0.25">
      <c r="A65" s="24" t="str">
        <f t="shared" si="12"/>
        <v>Hide</v>
      </c>
      <c r="B65" s="225"/>
      <c r="C65" s="95">
        <v>29</v>
      </c>
      <c r="D65" s="290"/>
      <c r="E65" s="290"/>
      <c r="F65" s="290"/>
      <c r="G65" s="223"/>
      <c r="H65" s="96" t="str">
        <f t="shared" si="2"/>
        <v/>
      </c>
      <c r="I65" s="97"/>
      <c r="J65" s="98"/>
      <c r="K65" s="99"/>
      <c r="L65" s="100" t="str">
        <f t="shared" si="3"/>
        <v/>
      </c>
      <c r="M65" s="96" t="str">
        <f t="shared" si="0"/>
        <v/>
      </c>
      <c r="N65" s="152" t="str">
        <f t="shared" si="4"/>
        <v/>
      </c>
      <c r="O65" s="101">
        <f t="shared" si="5"/>
        <v>0</v>
      </c>
      <c r="P65" s="102" t="str">
        <f t="shared" si="6"/>
        <v/>
      </c>
      <c r="Q65" s="101">
        <f t="shared" si="7"/>
        <v>0</v>
      </c>
      <c r="R65" s="160" t="str">
        <f t="shared" si="8"/>
        <v/>
      </c>
      <c r="S65" s="160" t="str">
        <f t="shared" si="9"/>
        <v/>
      </c>
      <c r="T65" s="160">
        <f t="shared" si="10"/>
        <v>0</v>
      </c>
      <c r="U65" s="59"/>
      <c r="V65" s="42"/>
      <c r="W65" s="145"/>
      <c r="X65" s="51"/>
      <c r="Y65" s="51"/>
      <c r="Z65" s="51"/>
      <c r="AA65" s="153"/>
      <c r="AB65" s="161"/>
      <c r="AC65" s="153"/>
    </row>
    <row r="66" spans="1:29" hidden="1" x14ac:dyDescent="0.25">
      <c r="A66" s="24" t="str">
        <f t="shared" si="12"/>
        <v>Hide</v>
      </c>
      <c r="B66" s="225"/>
      <c r="C66" s="95">
        <v>30</v>
      </c>
      <c r="D66" s="290"/>
      <c r="E66" s="290"/>
      <c r="F66" s="290"/>
      <c r="G66" s="223"/>
      <c r="H66" s="96" t="str">
        <f t="shared" si="2"/>
        <v/>
      </c>
      <c r="I66" s="97"/>
      <c r="J66" s="98"/>
      <c r="K66" s="99"/>
      <c r="L66" s="100" t="str">
        <f t="shared" si="3"/>
        <v/>
      </c>
      <c r="M66" s="96" t="str">
        <f t="shared" si="0"/>
        <v/>
      </c>
      <c r="N66" s="152" t="str">
        <f t="shared" si="4"/>
        <v/>
      </c>
      <c r="O66" s="101">
        <f t="shared" si="5"/>
        <v>0</v>
      </c>
      <c r="P66" s="102" t="str">
        <f t="shared" si="6"/>
        <v/>
      </c>
      <c r="Q66" s="101">
        <f t="shared" si="7"/>
        <v>0</v>
      </c>
      <c r="R66" s="160" t="str">
        <f t="shared" si="8"/>
        <v/>
      </c>
      <c r="S66" s="160" t="str">
        <f t="shared" si="9"/>
        <v/>
      </c>
      <c r="T66" s="160">
        <f t="shared" si="10"/>
        <v>0</v>
      </c>
      <c r="U66" s="59"/>
      <c r="V66" s="42"/>
      <c r="W66" s="145"/>
      <c r="X66" s="51"/>
      <c r="Y66" s="51"/>
      <c r="Z66" s="51"/>
      <c r="AA66" s="153"/>
      <c r="AB66" s="161"/>
      <c r="AC66" s="153"/>
    </row>
    <row r="67" spans="1:29" hidden="1" x14ac:dyDescent="0.25">
      <c r="A67" s="24" t="str">
        <f t="shared" si="12"/>
        <v>Hide</v>
      </c>
      <c r="B67" s="225"/>
      <c r="C67" s="95">
        <v>31</v>
      </c>
      <c r="D67" s="290"/>
      <c r="E67" s="290"/>
      <c r="F67" s="290"/>
      <c r="G67" s="223"/>
      <c r="H67" s="96" t="str">
        <f t="shared" si="2"/>
        <v/>
      </c>
      <c r="I67" s="97"/>
      <c r="J67" s="98"/>
      <c r="K67" s="99"/>
      <c r="L67" s="100" t="str">
        <f t="shared" si="3"/>
        <v/>
      </c>
      <c r="M67" s="96" t="str">
        <f t="shared" si="0"/>
        <v/>
      </c>
      <c r="N67" s="152" t="str">
        <f t="shared" si="4"/>
        <v/>
      </c>
      <c r="O67" s="101">
        <f t="shared" si="5"/>
        <v>0</v>
      </c>
      <c r="P67" s="102" t="str">
        <f t="shared" si="6"/>
        <v/>
      </c>
      <c r="Q67" s="101">
        <f t="shared" si="7"/>
        <v>0</v>
      </c>
      <c r="R67" s="160" t="str">
        <f t="shared" si="8"/>
        <v/>
      </c>
      <c r="S67" s="160" t="str">
        <f t="shared" si="9"/>
        <v/>
      </c>
      <c r="T67" s="160">
        <f t="shared" si="10"/>
        <v>0</v>
      </c>
      <c r="U67" s="59"/>
      <c r="V67" s="42"/>
      <c r="W67" s="145"/>
      <c r="X67" s="51"/>
      <c r="Y67" s="51"/>
      <c r="Z67" s="51"/>
      <c r="AA67" s="153"/>
      <c r="AB67" s="161"/>
      <c r="AC67" s="153"/>
    </row>
    <row r="68" spans="1:29" hidden="1" x14ac:dyDescent="0.25">
      <c r="A68" s="24" t="str">
        <f t="shared" si="12"/>
        <v>Hide</v>
      </c>
      <c r="B68" s="225"/>
      <c r="C68" s="95">
        <v>32</v>
      </c>
      <c r="D68" s="290"/>
      <c r="E68" s="290"/>
      <c r="F68" s="290"/>
      <c r="G68" s="223"/>
      <c r="H68" s="96" t="str">
        <f t="shared" si="2"/>
        <v/>
      </c>
      <c r="I68" s="97"/>
      <c r="J68" s="98"/>
      <c r="K68" s="99"/>
      <c r="L68" s="100" t="str">
        <f t="shared" si="3"/>
        <v/>
      </c>
      <c r="M68" s="96" t="str">
        <f t="shared" si="0"/>
        <v/>
      </c>
      <c r="N68" s="152" t="str">
        <f t="shared" si="4"/>
        <v/>
      </c>
      <c r="O68" s="101">
        <f t="shared" si="5"/>
        <v>0</v>
      </c>
      <c r="P68" s="102" t="str">
        <f t="shared" si="6"/>
        <v/>
      </c>
      <c r="Q68" s="101">
        <f t="shared" si="7"/>
        <v>0</v>
      </c>
      <c r="R68" s="160" t="str">
        <f t="shared" si="8"/>
        <v/>
      </c>
      <c r="S68" s="160" t="str">
        <f t="shared" si="9"/>
        <v/>
      </c>
      <c r="T68" s="160">
        <f t="shared" si="10"/>
        <v>0</v>
      </c>
      <c r="U68" s="59"/>
      <c r="V68" s="42"/>
      <c r="W68" s="145"/>
      <c r="X68" s="51"/>
      <c r="Y68" s="51"/>
      <c r="Z68" s="51"/>
      <c r="AA68" s="153"/>
      <c r="AB68" s="161"/>
      <c r="AC68" s="153"/>
    </row>
    <row r="69" spans="1:29" hidden="1" x14ac:dyDescent="0.25">
      <c r="A69" s="24" t="str">
        <f t="shared" si="12"/>
        <v>Hide</v>
      </c>
      <c r="B69" s="225"/>
      <c r="C69" s="95">
        <v>33</v>
      </c>
      <c r="D69" s="290"/>
      <c r="E69" s="290"/>
      <c r="F69" s="290"/>
      <c r="G69" s="223"/>
      <c r="H69" s="96" t="str">
        <f t="shared" si="2"/>
        <v/>
      </c>
      <c r="I69" s="97"/>
      <c r="J69" s="98"/>
      <c r="K69" s="99"/>
      <c r="L69" s="100" t="str">
        <f t="shared" si="3"/>
        <v/>
      </c>
      <c r="M69" s="96" t="str">
        <f t="shared" ref="M69:M100" si="13">IF(ISNA(VLOOKUP($L69,$G$139:$H$140,2,FALSE)),"",VLOOKUP($L69,$G$139:$H$140,2,FALSE))</f>
        <v/>
      </c>
      <c r="N69" s="152" t="str">
        <f t="shared" si="4"/>
        <v/>
      </c>
      <c r="O69" s="101">
        <f t="shared" si="5"/>
        <v>0</v>
      </c>
      <c r="P69" s="102" t="str">
        <f t="shared" si="6"/>
        <v/>
      </c>
      <c r="Q69" s="101">
        <f t="shared" si="7"/>
        <v>0</v>
      </c>
      <c r="R69" s="160" t="str">
        <f t="shared" si="8"/>
        <v/>
      </c>
      <c r="S69" s="160" t="str">
        <f t="shared" si="9"/>
        <v/>
      </c>
      <c r="T69" s="160">
        <f t="shared" si="10"/>
        <v>0</v>
      </c>
      <c r="U69" s="59"/>
      <c r="V69" s="42"/>
      <c r="W69" s="145"/>
      <c r="X69" s="51"/>
      <c r="Y69" s="51"/>
      <c r="Z69" s="51"/>
      <c r="AA69" s="153"/>
      <c r="AB69" s="161"/>
      <c r="AC69" s="153"/>
    </row>
    <row r="70" spans="1:29" hidden="1" x14ac:dyDescent="0.25">
      <c r="A70" s="24" t="str">
        <f t="shared" si="12"/>
        <v>Hide</v>
      </c>
      <c r="B70" s="225"/>
      <c r="C70" s="95">
        <v>34</v>
      </c>
      <c r="D70" s="290"/>
      <c r="E70" s="290"/>
      <c r="F70" s="290"/>
      <c r="G70" s="223"/>
      <c r="H70" s="96" t="str">
        <f t="shared" si="2"/>
        <v/>
      </c>
      <c r="I70" s="97"/>
      <c r="J70" s="98"/>
      <c r="K70" s="99"/>
      <c r="L70" s="100" t="str">
        <f t="shared" si="3"/>
        <v/>
      </c>
      <c r="M70" s="96" t="str">
        <f t="shared" si="13"/>
        <v/>
      </c>
      <c r="N70" s="152" t="str">
        <f t="shared" si="4"/>
        <v/>
      </c>
      <c r="O70" s="101">
        <f t="shared" si="5"/>
        <v>0</v>
      </c>
      <c r="P70" s="102" t="str">
        <f t="shared" si="6"/>
        <v/>
      </c>
      <c r="Q70" s="101">
        <f t="shared" si="7"/>
        <v>0</v>
      </c>
      <c r="R70" s="160" t="str">
        <f t="shared" si="8"/>
        <v/>
      </c>
      <c r="S70" s="160" t="str">
        <f t="shared" si="9"/>
        <v/>
      </c>
      <c r="T70" s="160">
        <f t="shared" si="10"/>
        <v>0</v>
      </c>
      <c r="U70" s="59"/>
      <c r="V70" s="42"/>
      <c r="W70" s="145"/>
      <c r="X70" s="51"/>
      <c r="Y70" s="51"/>
      <c r="Z70" s="51"/>
      <c r="AA70" s="153"/>
      <c r="AB70" s="161"/>
      <c r="AC70" s="153"/>
    </row>
    <row r="71" spans="1:29" hidden="1" x14ac:dyDescent="0.25">
      <c r="A71" s="24" t="str">
        <f t="shared" si="12"/>
        <v>Hide</v>
      </c>
      <c r="B71" s="225"/>
      <c r="C71" s="95">
        <v>35</v>
      </c>
      <c r="D71" s="290"/>
      <c r="E71" s="290"/>
      <c r="F71" s="290"/>
      <c r="G71" s="223"/>
      <c r="H71" s="96" t="str">
        <f t="shared" si="2"/>
        <v/>
      </c>
      <c r="I71" s="97"/>
      <c r="J71" s="98"/>
      <c r="K71" s="99"/>
      <c r="L71" s="100" t="str">
        <f t="shared" si="3"/>
        <v/>
      </c>
      <c r="M71" s="96" t="str">
        <f t="shared" si="13"/>
        <v/>
      </c>
      <c r="N71" s="152" t="str">
        <f t="shared" si="4"/>
        <v/>
      </c>
      <c r="O71" s="101">
        <f t="shared" si="5"/>
        <v>0</v>
      </c>
      <c r="P71" s="102" t="str">
        <f t="shared" si="6"/>
        <v/>
      </c>
      <c r="Q71" s="101">
        <f t="shared" si="7"/>
        <v>0</v>
      </c>
      <c r="R71" s="160" t="str">
        <f t="shared" si="8"/>
        <v/>
      </c>
      <c r="S71" s="160" t="str">
        <f t="shared" si="9"/>
        <v/>
      </c>
      <c r="T71" s="160">
        <f t="shared" si="10"/>
        <v>0</v>
      </c>
      <c r="U71" s="59"/>
      <c r="V71" s="42"/>
      <c r="W71" s="145"/>
      <c r="X71" s="51"/>
      <c r="Y71" s="51"/>
      <c r="Z71" s="51"/>
      <c r="AA71" s="153"/>
      <c r="AB71" s="161"/>
      <c r="AC71" s="153"/>
    </row>
    <row r="72" spans="1:29" hidden="1" x14ac:dyDescent="0.25">
      <c r="A72" s="24" t="str">
        <f t="shared" si="12"/>
        <v>Hide</v>
      </c>
      <c r="B72" s="225"/>
      <c r="C72" s="95">
        <v>36</v>
      </c>
      <c r="D72" s="290"/>
      <c r="E72" s="290"/>
      <c r="F72" s="290"/>
      <c r="G72" s="223"/>
      <c r="H72" s="96" t="str">
        <f t="shared" si="2"/>
        <v/>
      </c>
      <c r="I72" s="97"/>
      <c r="J72" s="98"/>
      <c r="K72" s="99"/>
      <c r="L72" s="100" t="str">
        <f t="shared" si="3"/>
        <v/>
      </c>
      <c r="M72" s="96" t="str">
        <f t="shared" si="13"/>
        <v/>
      </c>
      <c r="N72" s="152" t="str">
        <f t="shared" si="4"/>
        <v/>
      </c>
      <c r="O72" s="101">
        <f t="shared" si="5"/>
        <v>0</v>
      </c>
      <c r="P72" s="102" t="str">
        <f t="shared" si="6"/>
        <v/>
      </c>
      <c r="Q72" s="101">
        <f t="shared" si="7"/>
        <v>0</v>
      </c>
      <c r="R72" s="160" t="str">
        <f t="shared" si="8"/>
        <v/>
      </c>
      <c r="S72" s="160" t="str">
        <f t="shared" si="9"/>
        <v/>
      </c>
      <c r="T72" s="160">
        <f t="shared" si="10"/>
        <v>0</v>
      </c>
      <c r="U72" s="59"/>
      <c r="V72" s="42"/>
      <c r="W72" s="145"/>
      <c r="X72" s="51"/>
      <c r="Y72" s="51"/>
      <c r="Z72" s="51"/>
      <c r="AA72" s="153"/>
      <c r="AB72" s="161"/>
      <c r="AC72" s="153"/>
    </row>
    <row r="73" spans="1:29" hidden="1" x14ac:dyDescent="0.25">
      <c r="A73" s="24" t="str">
        <f t="shared" si="12"/>
        <v>Hide</v>
      </c>
      <c r="B73" s="225"/>
      <c r="C73" s="95">
        <v>37</v>
      </c>
      <c r="D73" s="290"/>
      <c r="E73" s="290"/>
      <c r="F73" s="290"/>
      <c r="G73" s="223"/>
      <c r="H73" s="96" t="str">
        <f t="shared" si="2"/>
        <v/>
      </c>
      <c r="I73" s="97"/>
      <c r="J73" s="98"/>
      <c r="K73" s="99"/>
      <c r="L73" s="100" t="str">
        <f t="shared" si="3"/>
        <v/>
      </c>
      <c r="M73" s="96" t="str">
        <f t="shared" si="13"/>
        <v/>
      </c>
      <c r="N73" s="152" t="str">
        <f t="shared" si="4"/>
        <v/>
      </c>
      <c r="O73" s="101">
        <f t="shared" si="5"/>
        <v>0</v>
      </c>
      <c r="P73" s="102" t="str">
        <f t="shared" si="6"/>
        <v/>
      </c>
      <c r="Q73" s="101">
        <f t="shared" si="7"/>
        <v>0</v>
      </c>
      <c r="R73" s="160" t="str">
        <f t="shared" si="8"/>
        <v/>
      </c>
      <c r="S73" s="160" t="str">
        <f t="shared" si="9"/>
        <v/>
      </c>
      <c r="T73" s="160">
        <f t="shared" si="10"/>
        <v>0</v>
      </c>
      <c r="U73" s="59"/>
      <c r="V73" s="42"/>
      <c r="W73" s="145"/>
      <c r="X73" s="51"/>
      <c r="Y73" s="51"/>
      <c r="Z73" s="51"/>
      <c r="AA73" s="153"/>
      <c r="AB73" s="161"/>
      <c r="AC73" s="153"/>
    </row>
    <row r="74" spans="1:29" hidden="1" x14ac:dyDescent="0.25">
      <c r="A74" s="24" t="str">
        <f t="shared" si="12"/>
        <v>Hide</v>
      </c>
      <c r="B74" s="225"/>
      <c r="C74" s="95">
        <v>38</v>
      </c>
      <c r="D74" s="290"/>
      <c r="E74" s="290"/>
      <c r="F74" s="290"/>
      <c r="G74" s="223"/>
      <c r="H74" s="96" t="str">
        <f t="shared" si="2"/>
        <v/>
      </c>
      <c r="I74" s="97"/>
      <c r="J74" s="98"/>
      <c r="K74" s="99"/>
      <c r="L74" s="100" t="str">
        <f t="shared" si="3"/>
        <v/>
      </c>
      <c r="M74" s="96" t="str">
        <f t="shared" si="13"/>
        <v/>
      </c>
      <c r="N74" s="152" t="str">
        <f t="shared" si="4"/>
        <v/>
      </c>
      <c r="O74" s="101">
        <f t="shared" si="5"/>
        <v>0</v>
      </c>
      <c r="P74" s="102" t="str">
        <f t="shared" si="6"/>
        <v/>
      </c>
      <c r="Q74" s="101">
        <f t="shared" si="7"/>
        <v>0</v>
      </c>
      <c r="R74" s="160" t="str">
        <f t="shared" si="8"/>
        <v/>
      </c>
      <c r="S74" s="160" t="str">
        <f t="shared" si="9"/>
        <v/>
      </c>
      <c r="T74" s="160">
        <f t="shared" si="10"/>
        <v>0</v>
      </c>
      <c r="U74" s="59"/>
      <c r="V74" s="42"/>
      <c r="W74" s="145"/>
      <c r="X74" s="51"/>
      <c r="Y74" s="51"/>
      <c r="Z74" s="51"/>
      <c r="AA74" s="153"/>
      <c r="AB74" s="161"/>
      <c r="AC74" s="153"/>
    </row>
    <row r="75" spans="1:29" hidden="1" x14ac:dyDescent="0.25">
      <c r="A75" s="24" t="str">
        <f t="shared" si="12"/>
        <v>Hide</v>
      </c>
      <c r="B75" s="225"/>
      <c r="C75" s="95">
        <v>39</v>
      </c>
      <c r="D75" s="290"/>
      <c r="E75" s="290"/>
      <c r="F75" s="290"/>
      <c r="G75" s="223"/>
      <c r="H75" s="96" t="str">
        <f t="shared" si="2"/>
        <v/>
      </c>
      <c r="I75" s="97"/>
      <c r="J75" s="98"/>
      <c r="K75" s="99"/>
      <c r="L75" s="100" t="str">
        <f t="shared" si="3"/>
        <v/>
      </c>
      <c r="M75" s="96" t="str">
        <f t="shared" si="13"/>
        <v/>
      </c>
      <c r="N75" s="152" t="str">
        <f t="shared" si="4"/>
        <v/>
      </c>
      <c r="O75" s="101">
        <f t="shared" si="5"/>
        <v>0</v>
      </c>
      <c r="P75" s="102" t="str">
        <f t="shared" si="6"/>
        <v/>
      </c>
      <c r="Q75" s="101">
        <f t="shared" si="7"/>
        <v>0</v>
      </c>
      <c r="R75" s="160" t="str">
        <f t="shared" si="8"/>
        <v/>
      </c>
      <c r="S75" s="160" t="str">
        <f t="shared" si="9"/>
        <v/>
      </c>
      <c r="T75" s="160">
        <f t="shared" si="10"/>
        <v>0</v>
      </c>
      <c r="U75" s="59"/>
      <c r="V75" s="42"/>
      <c r="W75" s="145"/>
      <c r="X75" s="51"/>
      <c r="Y75" s="51"/>
      <c r="Z75" s="51"/>
      <c r="AA75" s="153"/>
      <c r="AB75" s="161"/>
      <c r="AC75" s="153"/>
    </row>
    <row r="76" spans="1:29" hidden="1" x14ac:dyDescent="0.25">
      <c r="A76" s="24" t="str">
        <f t="shared" si="12"/>
        <v>Hide</v>
      </c>
      <c r="B76" s="225"/>
      <c r="C76" s="95">
        <v>40</v>
      </c>
      <c r="D76" s="290"/>
      <c r="E76" s="290"/>
      <c r="F76" s="290"/>
      <c r="G76" s="223"/>
      <c r="H76" s="96" t="str">
        <f t="shared" si="2"/>
        <v/>
      </c>
      <c r="I76" s="97"/>
      <c r="J76" s="98"/>
      <c r="K76" s="99"/>
      <c r="L76" s="100" t="str">
        <f t="shared" si="3"/>
        <v/>
      </c>
      <c r="M76" s="96" t="str">
        <f t="shared" si="13"/>
        <v/>
      </c>
      <c r="N76" s="152" t="str">
        <f t="shared" si="4"/>
        <v/>
      </c>
      <c r="O76" s="101">
        <f t="shared" si="5"/>
        <v>0</v>
      </c>
      <c r="P76" s="102" t="str">
        <f t="shared" si="6"/>
        <v/>
      </c>
      <c r="Q76" s="101">
        <f t="shared" si="7"/>
        <v>0</v>
      </c>
      <c r="R76" s="160" t="str">
        <f t="shared" si="8"/>
        <v/>
      </c>
      <c r="S76" s="160" t="str">
        <f t="shared" si="9"/>
        <v/>
      </c>
      <c r="T76" s="160">
        <f t="shared" si="10"/>
        <v>0</v>
      </c>
      <c r="U76" s="59"/>
      <c r="V76" s="42"/>
      <c r="W76" s="145"/>
      <c r="X76" s="51"/>
      <c r="Y76" s="51"/>
      <c r="Z76" s="51"/>
      <c r="AA76" s="153"/>
      <c r="AB76" s="161"/>
      <c r="AC76" s="153"/>
    </row>
    <row r="77" spans="1:29" hidden="1" x14ac:dyDescent="0.25">
      <c r="A77" s="24" t="str">
        <f t="shared" si="12"/>
        <v>Hide</v>
      </c>
      <c r="B77" s="225"/>
      <c r="C77" s="95">
        <v>41</v>
      </c>
      <c r="D77" s="290"/>
      <c r="E77" s="290"/>
      <c r="F77" s="290"/>
      <c r="G77" s="223"/>
      <c r="H77" s="96" t="str">
        <f t="shared" si="2"/>
        <v/>
      </c>
      <c r="I77" s="97"/>
      <c r="J77" s="98"/>
      <c r="K77" s="99"/>
      <c r="L77" s="100" t="str">
        <f t="shared" si="3"/>
        <v/>
      </c>
      <c r="M77" s="96" t="str">
        <f t="shared" si="13"/>
        <v/>
      </c>
      <c r="N77" s="152" t="str">
        <f t="shared" si="4"/>
        <v/>
      </c>
      <c r="O77" s="101">
        <f t="shared" si="5"/>
        <v>0</v>
      </c>
      <c r="P77" s="102" t="str">
        <f t="shared" si="6"/>
        <v/>
      </c>
      <c r="Q77" s="101">
        <f t="shared" si="7"/>
        <v>0</v>
      </c>
      <c r="R77" s="160" t="str">
        <f t="shared" si="8"/>
        <v/>
      </c>
      <c r="S77" s="160" t="str">
        <f t="shared" si="9"/>
        <v/>
      </c>
      <c r="T77" s="160">
        <f t="shared" si="10"/>
        <v>0</v>
      </c>
      <c r="U77" s="59"/>
      <c r="V77" s="42"/>
      <c r="W77" s="145"/>
      <c r="X77" s="51"/>
      <c r="Y77" s="51"/>
      <c r="Z77" s="51"/>
      <c r="AA77" s="153"/>
      <c r="AB77" s="161"/>
      <c r="AC77" s="153"/>
    </row>
    <row r="78" spans="1:29" hidden="1" x14ac:dyDescent="0.25">
      <c r="A78" s="24" t="str">
        <f t="shared" si="12"/>
        <v>Hide</v>
      </c>
      <c r="B78" s="225"/>
      <c r="C78" s="95">
        <v>42</v>
      </c>
      <c r="D78" s="290"/>
      <c r="E78" s="290"/>
      <c r="F78" s="290"/>
      <c r="G78" s="223"/>
      <c r="H78" s="96" t="str">
        <f t="shared" si="2"/>
        <v/>
      </c>
      <c r="I78" s="97"/>
      <c r="J78" s="98"/>
      <c r="K78" s="99"/>
      <c r="L78" s="100" t="str">
        <f t="shared" si="3"/>
        <v/>
      </c>
      <c r="M78" s="96" t="str">
        <f t="shared" si="13"/>
        <v/>
      </c>
      <c r="N78" s="152" t="str">
        <f t="shared" si="4"/>
        <v/>
      </c>
      <c r="O78" s="101">
        <f t="shared" si="5"/>
        <v>0</v>
      </c>
      <c r="P78" s="102" t="str">
        <f t="shared" si="6"/>
        <v/>
      </c>
      <c r="Q78" s="101">
        <f t="shared" si="7"/>
        <v>0</v>
      </c>
      <c r="R78" s="160" t="str">
        <f t="shared" si="8"/>
        <v/>
      </c>
      <c r="S78" s="160" t="str">
        <f t="shared" si="9"/>
        <v/>
      </c>
      <c r="T78" s="160">
        <f t="shared" si="10"/>
        <v>0</v>
      </c>
      <c r="U78" s="59"/>
      <c r="V78" s="42"/>
      <c r="W78" s="145"/>
      <c r="X78" s="51"/>
      <c r="Y78" s="51"/>
      <c r="Z78" s="51"/>
      <c r="AA78" s="153"/>
      <c r="AB78" s="161"/>
      <c r="AC78" s="153"/>
    </row>
    <row r="79" spans="1:29" hidden="1" x14ac:dyDescent="0.25">
      <c r="A79" s="24" t="str">
        <f t="shared" si="12"/>
        <v>Hide</v>
      </c>
      <c r="B79" s="225"/>
      <c r="C79" s="95">
        <v>43</v>
      </c>
      <c r="D79" s="290"/>
      <c r="E79" s="290"/>
      <c r="F79" s="290"/>
      <c r="G79" s="223"/>
      <c r="H79" s="96" t="str">
        <f t="shared" si="2"/>
        <v/>
      </c>
      <c r="I79" s="97"/>
      <c r="J79" s="98"/>
      <c r="K79" s="99"/>
      <c r="L79" s="100" t="str">
        <f t="shared" si="3"/>
        <v/>
      </c>
      <c r="M79" s="96" t="str">
        <f t="shared" si="13"/>
        <v/>
      </c>
      <c r="N79" s="152" t="str">
        <f t="shared" si="4"/>
        <v/>
      </c>
      <c r="O79" s="101">
        <f t="shared" si="5"/>
        <v>0</v>
      </c>
      <c r="P79" s="102" t="str">
        <f t="shared" si="6"/>
        <v/>
      </c>
      <c r="Q79" s="101">
        <f t="shared" si="7"/>
        <v>0</v>
      </c>
      <c r="R79" s="160" t="str">
        <f t="shared" si="8"/>
        <v/>
      </c>
      <c r="S79" s="160" t="str">
        <f t="shared" si="9"/>
        <v/>
      </c>
      <c r="T79" s="160">
        <f t="shared" si="10"/>
        <v>0</v>
      </c>
      <c r="U79" s="59"/>
      <c r="V79" s="42"/>
      <c r="W79" s="145"/>
      <c r="X79" s="51"/>
      <c r="Y79" s="51"/>
      <c r="Z79" s="51"/>
      <c r="AA79" s="153"/>
      <c r="AB79" s="161"/>
      <c r="AC79" s="153"/>
    </row>
    <row r="80" spans="1:29" hidden="1" x14ac:dyDescent="0.25">
      <c r="A80" s="24" t="str">
        <f t="shared" si="12"/>
        <v>Hide</v>
      </c>
      <c r="B80" s="225"/>
      <c r="C80" s="95">
        <v>44</v>
      </c>
      <c r="D80" s="290"/>
      <c r="E80" s="290"/>
      <c r="F80" s="290"/>
      <c r="G80" s="223"/>
      <c r="H80" s="96" t="str">
        <f t="shared" si="2"/>
        <v/>
      </c>
      <c r="I80" s="97"/>
      <c r="J80" s="98"/>
      <c r="K80" s="99"/>
      <c r="L80" s="100" t="str">
        <f t="shared" si="3"/>
        <v/>
      </c>
      <c r="M80" s="96" t="str">
        <f t="shared" si="13"/>
        <v/>
      </c>
      <c r="N80" s="152" t="str">
        <f t="shared" si="4"/>
        <v/>
      </c>
      <c r="O80" s="101">
        <f t="shared" si="5"/>
        <v>0</v>
      </c>
      <c r="P80" s="102" t="str">
        <f t="shared" si="6"/>
        <v/>
      </c>
      <c r="Q80" s="101">
        <f t="shared" si="7"/>
        <v>0</v>
      </c>
      <c r="R80" s="160" t="str">
        <f t="shared" si="8"/>
        <v/>
      </c>
      <c r="S80" s="160" t="str">
        <f t="shared" si="9"/>
        <v/>
      </c>
      <c r="T80" s="160">
        <f t="shared" si="10"/>
        <v>0</v>
      </c>
      <c r="U80" s="59"/>
      <c r="V80" s="42"/>
      <c r="W80" s="145"/>
      <c r="X80" s="51"/>
      <c r="Y80" s="51"/>
      <c r="Z80" s="51"/>
      <c r="AA80" s="153"/>
      <c r="AB80" s="161"/>
      <c r="AC80" s="153"/>
    </row>
    <row r="81" spans="1:31" hidden="1" x14ac:dyDescent="0.25">
      <c r="A81" s="24" t="str">
        <f t="shared" si="12"/>
        <v>Hide</v>
      </c>
      <c r="B81" s="225"/>
      <c r="C81" s="95">
        <v>45</v>
      </c>
      <c r="D81" s="290"/>
      <c r="E81" s="290"/>
      <c r="F81" s="290"/>
      <c r="G81" s="223"/>
      <c r="H81" s="96" t="str">
        <f t="shared" si="2"/>
        <v/>
      </c>
      <c r="I81" s="97"/>
      <c r="J81" s="98"/>
      <c r="K81" s="99"/>
      <c r="L81" s="100" t="str">
        <f t="shared" si="3"/>
        <v/>
      </c>
      <c r="M81" s="96" t="str">
        <f t="shared" si="13"/>
        <v/>
      </c>
      <c r="N81" s="152" t="str">
        <f t="shared" si="4"/>
        <v/>
      </c>
      <c r="O81" s="101">
        <f t="shared" si="5"/>
        <v>0</v>
      </c>
      <c r="P81" s="102" t="str">
        <f t="shared" si="6"/>
        <v/>
      </c>
      <c r="Q81" s="101">
        <f t="shared" si="7"/>
        <v>0</v>
      </c>
      <c r="R81" s="160" t="str">
        <f t="shared" si="8"/>
        <v/>
      </c>
      <c r="S81" s="160" t="str">
        <f t="shared" si="9"/>
        <v/>
      </c>
      <c r="T81" s="160">
        <f t="shared" si="10"/>
        <v>0</v>
      </c>
      <c r="U81" s="59"/>
      <c r="V81" s="42"/>
      <c r="W81" s="145"/>
      <c r="X81" s="51"/>
      <c r="Y81" s="51"/>
      <c r="Z81" s="51"/>
      <c r="AA81" s="153"/>
      <c r="AB81" s="161"/>
      <c r="AC81" s="153"/>
    </row>
    <row r="82" spans="1:31" hidden="1" x14ac:dyDescent="0.25">
      <c r="A82" s="24" t="str">
        <f t="shared" si="12"/>
        <v>Hide</v>
      </c>
      <c r="B82" s="225"/>
      <c r="C82" s="95">
        <v>46</v>
      </c>
      <c r="D82" s="290"/>
      <c r="E82" s="290"/>
      <c r="F82" s="290"/>
      <c r="G82" s="223"/>
      <c r="H82" s="96" t="str">
        <f t="shared" si="2"/>
        <v/>
      </c>
      <c r="I82" s="97"/>
      <c r="J82" s="98"/>
      <c r="K82" s="99"/>
      <c r="L82" s="100" t="str">
        <f t="shared" si="3"/>
        <v/>
      </c>
      <c r="M82" s="96" t="str">
        <f t="shared" si="13"/>
        <v/>
      </c>
      <c r="N82" s="152" t="str">
        <f t="shared" si="4"/>
        <v/>
      </c>
      <c r="O82" s="101">
        <f t="shared" si="5"/>
        <v>0</v>
      </c>
      <c r="P82" s="102" t="str">
        <f t="shared" si="6"/>
        <v/>
      </c>
      <c r="Q82" s="101">
        <f t="shared" si="7"/>
        <v>0</v>
      </c>
      <c r="R82" s="160" t="str">
        <f t="shared" si="8"/>
        <v/>
      </c>
      <c r="S82" s="160" t="str">
        <f t="shared" si="9"/>
        <v/>
      </c>
      <c r="T82" s="160">
        <f t="shared" si="10"/>
        <v>0</v>
      </c>
      <c r="U82" s="59"/>
      <c r="V82" s="42"/>
      <c r="W82" s="145"/>
      <c r="X82" s="51"/>
      <c r="Y82" s="51"/>
      <c r="Z82" s="51"/>
      <c r="AA82" s="153"/>
      <c r="AB82" s="161"/>
      <c r="AC82" s="153"/>
    </row>
    <row r="83" spans="1:31" hidden="1" x14ac:dyDescent="0.25">
      <c r="A83" s="24" t="str">
        <f t="shared" si="12"/>
        <v>Hide</v>
      </c>
      <c r="B83" s="225"/>
      <c r="C83" s="95">
        <v>47</v>
      </c>
      <c r="D83" s="290"/>
      <c r="E83" s="290"/>
      <c r="F83" s="290"/>
      <c r="G83" s="223"/>
      <c r="H83" s="96" t="str">
        <f t="shared" si="2"/>
        <v/>
      </c>
      <c r="I83" s="97"/>
      <c r="J83" s="98"/>
      <c r="K83" s="99"/>
      <c r="L83" s="100" t="str">
        <f t="shared" si="3"/>
        <v/>
      </c>
      <c r="M83" s="96" t="str">
        <f t="shared" si="13"/>
        <v/>
      </c>
      <c r="N83" s="152" t="str">
        <f t="shared" si="4"/>
        <v/>
      </c>
      <c r="O83" s="101">
        <f t="shared" si="5"/>
        <v>0</v>
      </c>
      <c r="P83" s="102" t="str">
        <f t="shared" si="6"/>
        <v/>
      </c>
      <c r="Q83" s="101">
        <f t="shared" si="7"/>
        <v>0</v>
      </c>
      <c r="R83" s="160" t="str">
        <f t="shared" si="8"/>
        <v/>
      </c>
      <c r="S83" s="160" t="str">
        <f t="shared" si="9"/>
        <v/>
      </c>
      <c r="T83" s="160">
        <f t="shared" si="10"/>
        <v>0</v>
      </c>
      <c r="U83" s="59"/>
      <c r="V83" s="42"/>
      <c r="W83" s="145"/>
      <c r="X83" s="51"/>
      <c r="Y83" s="51"/>
      <c r="Z83" s="51"/>
      <c r="AA83" s="153"/>
      <c r="AB83" s="161"/>
      <c r="AC83" s="153"/>
    </row>
    <row r="84" spans="1:31" hidden="1" x14ac:dyDescent="0.25">
      <c r="A84" s="24" t="str">
        <f t="shared" si="12"/>
        <v>Hide</v>
      </c>
      <c r="B84" s="225"/>
      <c r="C84" s="95">
        <v>48</v>
      </c>
      <c r="D84" s="290"/>
      <c r="E84" s="290"/>
      <c r="F84" s="290"/>
      <c r="G84" s="223"/>
      <c r="H84" s="96" t="str">
        <f t="shared" si="2"/>
        <v/>
      </c>
      <c r="I84" s="97"/>
      <c r="J84" s="98"/>
      <c r="K84" s="99"/>
      <c r="L84" s="100" t="str">
        <f t="shared" si="3"/>
        <v/>
      </c>
      <c r="M84" s="96" t="str">
        <f t="shared" si="13"/>
        <v/>
      </c>
      <c r="N84" s="152" t="str">
        <f t="shared" si="4"/>
        <v/>
      </c>
      <c r="O84" s="101">
        <f t="shared" si="5"/>
        <v>0</v>
      </c>
      <c r="P84" s="102" t="str">
        <f t="shared" si="6"/>
        <v/>
      </c>
      <c r="Q84" s="101">
        <f t="shared" si="7"/>
        <v>0</v>
      </c>
      <c r="R84" s="160" t="str">
        <f t="shared" si="8"/>
        <v/>
      </c>
      <c r="S84" s="160" t="str">
        <f t="shared" si="9"/>
        <v/>
      </c>
      <c r="T84" s="160">
        <f t="shared" si="10"/>
        <v>0</v>
      </c>
      <c r="U84" s="59"/>
      <c r="V84" s="42"/>
      <c r="W84" s="145"/>
      <c r="X84" s="51"/>
      <c r="Y84" s="51"/>
      <c r="Z84" s="51"/>
      <c r="AA84" s="153"/>
      <c r="AB84" s="161"/>
      <c r="AC84" s="153"/>
    </row>
    <row r="85" spans="1:31" hidden="1" x14ac:dyDescent="0.25">
      <c r="A85" s="24" t="str">
        <f t="shared" si="12"/>
        <v>Hide</v>
      </c>
      <c r="B85" s="225"/>
      <c r="C85" s="95">
        <v>49</v>
      </c>
      <c r="D85" s="290"/>
      <c r="E85" s="290"/>
      <c r="F85" s="290"/>
      <c r="G85" s="223"/>
      <c r="H85" s="96" t="str">
        <f t="shared" si="2"/>
        <v/>
      </c>
      <c r="I85" s="97"/>
      <c r="J85" s="98"/>
      <c r="K85" s="99"/>
      <c r="L85" s="100" t="str">
        <f t="shared" si="3"/>
        <v/>
      </c>
      <c r="M85" s="96" t="str">
        <f t="shared" si="13"/>
        <v/>
      </c>
      <c r="N85" s="152" t="str">
        <f t="shared" si="4"/>
        <v/>
      </c>
      <c r="O85" s="101">
        <f t="shared" si="5"/>
        <v>0</v>
      </c>
      <c r="P85" s="102" t="str">
        <f t="shared" si="6"/>
        <v/>
      </c>
      <c r="Q85" s="101">
        <f t="shared" si="7"/>
        <v>0</v>
      </c>
      <c r="R85" s="160" t="str">
        <f t="shared" si="8"/>
        <v/>
      </c>
      <c r="S85" s="160" t="str">
        <f t="shared" si="9"/>
        <v/>
      </c>
      <c r="T85" s="160">
        <f t="shared" si="10"/>
        <v>0</v>
      </c>
      <c r="U85" s="59"/>
      <c r="V85" s="42"/>
      <c r="W85" s="145"/>
      <c r="X85" s="51"/>
      <c r="Y85" s="51"/>
      <c r="Z85" s="51"/>
      <c r="AA85" s="153"/>
      <c r="AB85" s="161"/>
      <c r="AC85" s="153"/>
    </row>
    <row r="86" spans="1:31" hidden="1" x14ac:dyDescent="0.25">
      <c r="A86" s="24" t="str">
        <f t="shared" si="12"/>
        <v>Hide</v>
      </c>
      <c r="B86" s="225"/>
      <c r="C86" s="95">
        <v>50</v>
      </c>
      <c r="D86" s="290"/>
      <c r="E86" s="290"/>
      <c r="F86" s="290"/>
      <c r="G86" s="223"/>
      <c r="H86" s="96" t="str">
        <f t="shared" si="2"/>
        <v/>
      </c>
      <c r="I86" s="97"/>
      <c r="J86" s="98"/>
      <c r="K86" s="99"/>
      <c r="L86" s="100" t="str">
        <f t="shared" si="3"/>
        <v/>
      </c>
      <c r="M86" s="96" t="str">
        <f t="shared" si="13"/>
        <v/>
      </c>
      <c r="N86" s="152" t="str">
        <f t="shared" si="4"/>
        <v/>
      </c>
      <c r="O86" s="101">
        <f t="shared" si="5"/>
        <v>0</v>
      </c>
      <c r="P86" s="102" t="str">
        <f t="shared" si="6"/>
        <v/>
      </c>
      <c r="Q86" s="101">
        <f t="shared" si="7"/>
        <v>0</v>
      </c>
      <c r="R86" s="160" t="str">
        <f t="shared" si="8"/>
        <v/>
      </c>
      <c r="S86" s="160" t="str">
        <f t="shared" si="9"/>
        <v/>
      </c>
      <c r="T86" s="160">
        <f t="shared" si="10"/>
        <v>0</v>
      </c>
      <c r="U86" s="59"/>
      <c r="V86" s="42"/>
      <c r="W86" s="145"/>
      <c r="X86" s="51"/>
      <c r="Y86" s="51"/>
      <c r="Z86" s="51"/>
      <c r="AA86" s="153"/>
      <c r="AB86" s="161"/>
      <c r="AC86" s="153"/>
    </row>
    <row r="87" spans="1:31" hidden="1" x14ac:dyDescent="0.25">
      <c r="A87" s="24" t="str">
        <f t="shared" si="12"/>
        <v>Hide</v>
      </c>
      <c r="B87" s="225"/>
      <c r="C87" s="95">
        <v>51</v>
      </c>
      <c r="D87" s="290"/>
      <c r="E87" s="290"/>
      <c r="F87" s="290"/>
      <c r="G87" s="223"/>
      <c r="H87" s="96" t="str">
        <f t="shared" si="2"/>
        <v/>
      </c>
      <c r="I87" s="97"/>
      <c r="J87" s="98"/>
      <c r="K87" s="99"/>
      <c r="L87" s="100" t="str">
        <f t="shared" si="3"/>
        <v/>
      </c>
      <c r="M87" s="96" t="str">
        <f t="shared" si="13"/>
        <v/>
      </c>
      <c r="N87" s="152" t="str">
        <f t="shared" si="4"/>
        <v/>
      </c>
      <c r="O87" s="101">
        <f t="shared" si="5"/>
        <v>0</v>
      </c>
      <c r="P87" s="102" t="str">
        <f t="shared" si="6"/>
        <v/>
      </c>
      <c r="Q87" s="101">
        <f t="shared" si="7"/>
        <v>0</v>
      </c>
      <c r="R87" s="160" t="str">
        <f t="shared" si="8"/>
        <v/>
      </c>
      <c r="S87" s="160" t="str">
        <f t="shared" si="9"/>
        <v/>
      </c>
      <c r="T87" s="160">
        <f t="shared" si="10"/>
        <v>0</v>
      </c>
      <c r="U87" s="59">
        <f t="shared" ref="U87" si="14">IF(T87&lt;&gt;"",VALUE(T87),0)</f>
        <v>0</v>
      </c>
      <c r="V87" s="42"/>
      <c r="W87" s="145"/>
      <c r="X87" s="51"/>
      <c r="Y87" s="51"/>
      <c r="Z87" s="51"/>
      <c r="AA87" s="153"/>
      <c r="AB87" s="161"/>
      <c r="AC87" s="153"/>
    </row>
    <row r="88" spans="1:31" hidden="1" x14ac:dyDescent="0.25">
      <c r="A88" s="24" t="str">
        <f t="shared" si="12"/>
        <v>Hide</v>
      </c>
      <c r="B88" s="225"/>
      <c r="C88" s="95">
        <v>52</v>
      </c>
      <c r="D88" s="290"/>
      <c r="E88" s="290"/>
      <c r="F88" s="290"/>
      <c r="G88" s="223"/>
      <c r="H88" s="96" t="str">
        <f t="shared" si="2"/>
        <v/>
      </c>
      <c r="I88" s="97"/>
      <c r="J88" s="98"/>
      <c r="K88" s="99"/>
      <c r="L88" s="100" t="str">
        <f t="shared" si="3"/>
        <v/>
      </c>
      <c r="M88" s="96" t="str">
        <f t="shared" si="13"/>
        <v/>
      </c>
      <c r="N88" s="152" t="str">
        <f t="shared" si="4"/>
        <v/>
      </c>
      <c r="O88" s="101">
        <f t="shared" si="5"/>
        <v>0</v>
      </c>
      <c r="P88" s="102" t="str">
        <f t="shared" si="6"/>
        <v/>
      </c>
      <c r="Q88" s="101">
        <f t="shared" si="7"/>
        <v>0</v>
      </c>
      <c r="R88" s="160" t="str">
        <f t="shared" si="8"/>
        <v/>
      </c>
      <c r="S88" s="160" t="str">
        <f t="shared" si="9"/>
        <v/>
      </c>
      <c r="T88" s="160">
        <f t="shared" si="10"/>
        <v>0</v>
      </c>
      <c r="U88" s="59">
        <f t="shared" ref="U88" si="15">IF(T88&lt;&gt;"",VALUE(T88),0)</f>
        <v>0</v>
      </c>
      <c r="V88" s="42"/>
      <c r="W88" s="145"/>
      <c r="X88" s="51"/>
      <c r="Y88" s="51"/>
      <c r="Z88" s="51"/>
      <c r="AA88" s="153"/>
      <c r="AB88" s="161"/>
      <c r="AC88" s="153"/>
    </row>
    <row r="89" spans="1:31" hidden="1" x14ac:dyDescent="0.25">
      <c r="A89" s="24" t="str">
        <f t="shared" si="12"/>
        <v>Hide</v>
      </c>
      <c r="B89" s="225"/>
      <c r="C89" s="95">
        <v>53</v>
      </c>
      <c r="D89" s="290"/>
      <c r="E89" s="290"/>
      <c r="F89" s="290"/>
      <c r="G89" s="223"/>
      <c r="H89" s="96" t="str">
        <f t="shared" si="2"/>
        <v/>
      </c>
      <c r="I89" s="97"/>
      <c r="J89" s="98"/>
      <c r="K89" s="99"/>
      <c r="L89" s="100" t="str">
        <f t="shared" si="3"/>
        <v/>
      </c>
      <c r="M89" s="96" t="str">
        <f t="shared" si="13"/>
        <v/>
      </c>
      <c r="N89" s="152" t="str">
        <f t="shared" si="4"/>
        <v/>
      </c>
      <c r="O89" s="101">
        <f t="shared" si="5"/>
        <v>0</v>
      </c>
      <c r="P89" s="102" t="str">
        <f t="shared" si="6"/>
        <v/>
      </c>
      <c r="Q89" s="101">
        <f t="shared" si="7"/>
        <v>0</v>
      </c>
      <c r="R89" s="160" t="str">
        <f t="shared" si="8"/>
        <v/>
      </c>
      <c r="S89" s="160" t="str">
        <f t="shared" si="9"/>
        <v/>
      </c>
      <c r="T89" s="160">
        <f t="shared" si="10"/>
        <v>0</v>
      </c>
      <c r="U89" s="59">
        <f t="shared" ref="U89" si="16">IF(T89&lt;&gt;"",VALUE(T89),0)</f>
        <v>0</v>
      </c>
      <c r="V89" s="42"/>
      <c r="W89" s="145"/>
      <c r="X89" s="51"/>
      <c r="Y89" s="51"/>
      <c r="Z89" s="51"/>
      <c r="AA89" s="153"/>
      <c r="AB89" s="161"/>
      <c r="AC89" s="153"/>
    </row>
    <row r="90" spans="1:31" hidden="1" x14ac:dyDescent="0.25">
      <c r="A90" s="24" t="str">
        <f t="shared" si="12"/>
        <v>Hide</v>
      </c>
      <c r="B90" s="225"/>
      <c r="C90" s="95">
        <v>54</v>
      </c>
      <c r="D90" s="290"/>
      <c r="E90" s="290"/>
      <c r="F90" s="290"/>
      <c r="G90" s="223"/>
      <c r="H90" s="96" t="str">
        <f t="shared" si="2"/>
        <v/>
      </c>
      <c r="I90" s="97"/>
      <c r="J90" s="98"/>
      <c r="K90" s="99"/>
      <c r="L90" s="100" t="str">
        <f t="shared" si="3"/>
        <v/>
      </c>
      <c r="M90" s="96" t="str">
        <f t="shared" si="13"/>
        <v/>
      </c>
      <c r="N90" s="152" t="str">
        <f t="shared" si="4"/>
        <v/>
      </c>
      <c r="O90" s="101">
        <f t="shared" si="5"/>
        <v>0</v>
      </c>
      <c r="P90" s="102" t="str">
        <f t="shared" si="6"/>
        <v/>
      </c>
      <c r="Q90" s="101">
        <f t="shared" si="7"/>
        <v>0</v>
      </c>
      <c r="R90" s="160" t="str">
        <f t="shared" si="8"/>
        <v/>
      </c>
      <c r="S90" s="160" t="str">
        <f t="shared" si="9"/>
        <v/>
      </c>
      <c r="T90" s="160">
        <f t="shared" si="10"/>
        <v>0</v>
      </c>
      <c r="U90" s="59">
        <f t="shared" ref="U90" si="17">IF(T90&lt;&gt;"",VALUE(T90),0)</f>
        <v>0</v>
      </c>
      <c r="V90" s="27"/>
      <c r="W90" s="145"/>
      <c r="AA90" s="153"/>
      <c r="AB90" s="161"/>
      <c r="AC90" s="153"/>
    </row>
    <row r="91" spans="1:31" hidden="1" x14ac:dyDescent="0.25">
      <c r="A91" s="24" t="str">
        <f t="shared" si="12"/>
        <v>Hide</v>
      </c>
      <c r="B91" s="225"/>
      <c r="C91" s="95">
        <v>55</v>
      </c>
      <c r="D91" s="290"/>
      <c r="E91" s="290"/>
      <c r="F91" s="290"/>
      <c r="G91" s="223"/>
      <c r="H91" s="96" t="str">
        <f t="shared" si="2"/>
        <v/>
      </c>
      <c r="I91" s="97"/>
      <c r="J91" s="98"/>
      <c r="K91" s="99"/>
      <c r="L91" s="100" t="str">
        <f t="shared" si="3"/>
        <v/>
      </c>
      <c r="M91" s="96" t="str">
        <f t="shared" si="13"/>
        <v/>
      </c>
      <c r="N91" s="152" t="str">
        <f t="shared" si="4"/>
        <v/>
      </c>
      <c r="O91" s="101">
        <f t="shared" si="5"/>
        <v>0</v>
      </c>
      <c r="P91" s="102" t="str">
        <f t="shared" si="6"/>
        <v/>
      </c>
      <c r="Q91" s="101">
        <f t="shared" si="7"/>
        <v>0</v>
      </c>
      <c r="R91" s="160" t="str">
        <f t="shared" si="8"/>
        <v/>
      </c>
      <c r="S91" s="160" t="str">
        <f t="shared" si="9"/>
        <v/>
      </c>
      <c r="T91" s="160">
        <f t="shared" si="10"/>
        <v>0</v>
      </c>
      <c r="U91" s="59">
        <f t="shared" ref="U91" si="18">IF(T91&lt;&gt;"",VALUE(T91),0)</f>
        <v>0</v>
      </c>
      <c r="V91" s="27"/>
      <c r="W91" s="145"/>
      <c r="AA91" s="153"/>
      <c r="AB91" s="161"/>
      <c r="AC91" s="153"/>
    </row>
    <row r="92" spans="1:31" hidden="1" x14ac:dyDescent="0.25">
      <c r="A92" s="24" t="str">
        <f t="shared" si="12"/>
        <v>Hide</v>
      </c>
      <c r="B92" s="225"/>
      <c r="C92" s="95">
        <v>56</v>
      </c>
      <c r="D92" s="290"/>
      <c r="E92" s="290"/>
      <c r="F92" s="290"/>
      <c r="G92" s="223"/>
      <c r="H92" s="96" t="str">
        <f t="shared" si="2"/>
        <v/>
      </c>
      <c r="I92" s="97"/>
      <c r="J92" s="98"/>
      <c r="K92" s="99"/>
      <c r="L92" s="100" t="str">
        <f t="shared" si="3"/>
        <v/>
      </c>
      <c r="M92" s="96" t="str">
        <f t="shared" si="13"/>
        <v/>
      </c>
      <c r="N92" s="152" t="str">
        <f t="shared" si="4"/>
        <v/>
      </c>
      <c r="O92" s="101">
        <f t="shared" si="5"/>
        <v>0</v>
      </c>
      <c r="P92" s="102" t="str">
        <f t="shared" si="6"/>
        <v/>
      </c>
      <c r="Q92" s="101">
        <f t="shared" si="7"/>
        <v>0</v>
      </c>
      <c r="R92" s="160" t="str">
        <f t="shared" si="8"/>
        <v/>
      </c>
      <c r="S92" s="160" t="str">
        <f t="shared" si="9"/>
        <v/>
      </c>
      <c r="T92" s="160">
        <f t="shared" si="10"/>
        <v>0</v>
      </c>
      <c r="U92" s="59">
        <f t="shared" ref="U92" si="19">IF(T92&lt;&gt;"",VALUE(T92),0)</f>
        <v>0</v>
      </c>
      <c r="V92" s="27"/>
      <c r="W92" s="145"/>
      <c r="AA92" s="153"/>
      <c r="AB92" s="161"/>
      <c r="AC92" s="153"/>
    </row>
    <row r="93" spans="1:31" hidden="1" x14ac:dyDescent="0.25">
      <c r="A93" s="24" t="str">
        <f t="shared" si="12"/>
        <v>Hide</v>
      </c>
      <c r="B93" s="225"/>
      <c r="C93" s="95">
        <v>57</v>
      </c>
      <c r="D93" s="290"/>
      <c r="E93" s="290"/>
      <c r="F93" s="290"/>
      <c r="G93" s="223"/>
      <c r="H93" s="96" t="str">
        <f t="shared" si="2"/>
        <v/>
      </c>
      <c r="I93" s="97"/>
      <c r="J93" s="103"/>
      <c r="K93" s="99"/>
      <c r="L93" s="100" t="str">
        <f t="shared" si="3"/>
        <v/>
      </c>
      <c r="M93" s="96" t="str">
        <f t="shared" si="13"/>
        <v/>
      </c>
      <c r="N93" s="152" t="str">
        <f t="shared" si="4"/>
        <v/>
      </c>
      <c r="O93" s="101">
        <f t="shared" si="5"/>
        <v>0</v>
      </c>
      <c r="P93" s="102" t="str">
        <f t="shared" si="6"/>
        <v/>
      </c>
      <c r="Q93" s="101">
        <f t="shared" si="7"/>
        <v>0</v>
      </c>
      <c r="R93" s="160" t="str">
        <f t="shared" si="8"/>
        <v/>
      </c>
      <c r="S93" s="160" t="str">
        <f t="shared" si="9"/>
        <v/>
      </c>
      <c r="T93" s="160">
        <f t="shared" si="10"/>
        <v>0</v>
      </c>
      <c r="U93" s="59">
        <f t="shared" ref="U93" si="20">IF(T93&lt;&gt;"",VALUE(T93),0)</f>
        <v>0</v>
      </c>
      <c r="V93" s="27"/>
      <c r="W93" s="145"/>
      <c r="X93" s="51"/>
      <c r="Y93" s="51"/>
      <c r="Z93" s="51"/>
      <c r="AA93" s="153"/>
      <c r="AB93" s="161"/>
      <c r="AC93" s="154"/>
      <c r="AD93" s="3"/>
      <c r="AE93" s="3"/>
    </row>
    <row r="94" spans="1:31" hidden="1" x14ac:dyDescent="0.25">
      <c r="A94" s="24" t="str">
        <f t="shared" si="12"/>
        <v>Hide</v>
      </c>
      <c r="B94" s="225"/>
      <c r="C94" s="95">
        <v>58</v>
      </c>
      <c r="D94" s="290"/>
      <c r="E94" s="290"/>
      <c r="F94" s="290"/>
      <c r="G94" s="223"/>
      <c r="H94" s="96" t="str">
        <f t="shared" si="2"/>
        <v/>
      </c>
      <c r="I94" s="98"/>
      <c r="J94" s="103"/>
      <c r="K94" s="99"/>
      <c r="L94" s="100" t="str">
        <f t="shared" si="3"/>
        <v/>
      </c>
      <c r="M94" s="96" t="str">
        <f t="shared" si="13"/>
        <v/>
      </c>
      <c r="N94" s="152" t="str">
        <f t="shared" si="4"/>
        <v/>
      </c>
      <c r="O94" s="101">
        <f t="shared" si="5"/>
        <v>0</v>
      </c>
      <c r="P94" s="102" t="str">
        <f t="shared" si="6"/>
        <v/>
      </c>
      <c r="Q94" s="101">
        <f t="shared" si="7"/>
        <v>0</v>
      </c>
      <c r="R94" s="160" t="str">
        <f t="shared" si="8"/>
        <v/>
      </c>
      <c r="S94" s="160" t="str">
        <f t="shared" si="9"/>
        <v/>
      </c>
      <c r="T94" s="160">
        <f t="shared" si="10"/>
        <v>0</v>
      </c>
      <c r="U94" s="59">
        <f t="shared" ref="U94" si="21">IF(T94&lt;&gt;"",VALUE(T94),0)</f>
        <v>0</v>
      </c>
      <c r="V94" s="27"/>
      <c r="W94" s="145"/>
      <c r="X94" s="51"/>
      <c r="Y94" s="51"/>
      <c r="Z94" s="51"/>
      <c r="AA94" s="153"/>
      <c r="AB94" s="161"/>
    </row>
    <row r="95" spans="1:31" hidden="1" x14ac:dyDescent="0.25">
      <c r="A95" s="24" t="str">
        <f t="shared" si="12"/>
        <v>Hide</v>
      </c>
      <c r="B95" s="225"/>
      <c r="C95" s="95">
        <v>59</v>
      </c>
      <c r="D95" s="290"/>
      <c r="E95" s="290"/>
      <c r="F95" s="290"/>
      <c r="G95" s="223"/>
      <c r="H95" s="96" t="str">
        <f t="shared" si="2"/>
        <v/>
      </c>
      <c r="I95" s="98"/>
      <c r="J95" s="103"/>
      <c r="K95" s="99"/>
      <c r="L95" s="100" t="str">
        <f t="shared" si="3"/>
        <v/>
      </c>
      <c r="M95" s="96" t="str">
        <f t="shared" si="13"/>
        <v/>
      </c>
      <c r="N95" s="152" t="str">
        <f t="shared" si="4"/>
        <v/>
      </c>
      <c r="O95" s="101">
        <f t="shared" si="5"/>
        <v>0</v>
      </c>
      <c r="P95" s="102" t="str">
        <f t="shared" si="6"/>
        <v/>
      </c>
      <c r="Q95" s="101">
        <f t="shared" si="7"/>
        <v>0</v>
      </c>
      <c r="R95" s="160" t="str">
        <f t="shared" si="8"/>
        <v/>
      </c>
      <c r="S95" s="160" t="str">
        <f t="shared" si="9"/>
        <v/>
      </c>
      <c r="T95" s="160">
        <f t="shared" si="10"/>
        <v>0</v>
      </c>
      <c r="U95" s="59">
        <f t="shared" ref="U95" si="22">IF(T95&lt;&gt;"",VALUE(T95),0)</f>
        <v>0</v>
      </c>
      <c r="V95" s="27"/>
      <c r="W95" s="263"/>
      <c r="X95" s="18"/>
      <c r="Y95" s="18"/>
      <c r="Z95" s="18"/>
      <c r="AA95" s="153"/>
      <c r="AB95" s="161"/>
    </row>
    <row r="96" spans="1:31" hidden="1" x14ac:dyDescent="0.25">
      <c r="A96" s="24" t="str">
        <f t="shared" si="12"/>
        <v>Hide</v>
      </c>
      <c r="B96" s="225"/>
      <c r="C96" s="95">
        <v>60</v>
      </c>
      <c r="D96" s="290"/>
      <c r="E96" s="290"/>
      <c r="F96" s="290"/>
      <c r="G96" s="223"/>
      <c r="H96" s="96" t="str">
        <f t="shared" si="2"/>
        <v/>
      </c>
      <c r="I96" s="98"/>
      <c r="J96" s="103"/>
      <c r="K96" s="99"/>
      <c r="L96" s="100" t="str">
        <f t="shared" si="3"/>
        <v/>
      </c>
      <c r="M96" s="96" t="str">
        <f t="shared" si="13"/>
        <v/>
      </c>
      <c r="N96" s="152" t="str">
        <f t="shared" si="4"/>
        <v/>
      </c>
      <c r="O96" s="101">
        <f t="shared" si="5"/>
        <v>0</v>
      </c>
      <c r="P96" s="102" t="str">
        <f t="shared" si="6"/>
        <v/>
      </c>
      <c r="Q96" s="101">
        <f t="shared" si="7"/>
        <v>0</v>
      </c>
      <c r="R96" s="160" t="str">
        <f t="shared" si="8"/>
        <v/>
      </c>
      <c r="S96" s="160" t="str">
        <f t="shared" si="9"/>
        <v/>
      </c>
      <c r="T96" s="160">
        <f t="shared" si="10"/>
        <v>0</v>
      </c>
      <c r="U96" s="59">
        <f t="shared" ref="U96" si="23">IF(T96&lt;&gt;"",VALUE(T96),0)</f>
        <v>0</v>
      </c>
      <c r="V96" s="27"/>
      <c r="W96" s="263"/>
      <c r="X96" s="18"/>
      <c r="Y96" s="18"/>
      <c r="Z96" s="18"/>
      <c r="AA96" s="153"/>
      <c r="AB96" s="161"/>
    </row>
    <row r="97" spans="1:28" hidden="1" x14ac:dyDescent="0.25">
      <c r="A97" s="24" t="str">
        <f t="shared" si="12"/>
        <v>Hide</v>
      </c>
      <c r="B97" s="225"/>
      <c r="C97" s="95">
        <v>61</v>
      </c>
      <c r="D97" s="290"/>
      <c r="E97" s="290"/>
      <c r="F97" s="290"/>
      <c r="G97" s="223"/>
      <c r="H97" s="96" t="str">
        <f t="shared" si="2"/>
        <v/>
      </c>
      <c r="I97" s="98"/>
      <c r="J97" s="103"/>
      <c r="K97" s="99"/>
      <c r="L97" s="100" t="str">
        <f t="shared" si="3"/>
        <v/>
      </c>
      <c r="M97" s="96" t="str">
        <f t="shared" si="13"/>
        <v/>
      </c>
      <c r="N97" s="152" t="str">
        <f t="shared" si="4"/>
        <v/>
      </c>
      <c r="O97" s="101">
        <f t="shared" si="5"/>
        <v>0</v>
      </c>
      <c r="P97" s="102" t="str">
        <f t="shared" si="6"/>
        <v/>
      </c>
      <c r="Q97" s="101">
        <f t="shared" si="7"/>
        <v>0</v>
      </c>
      <c r="R97" s="160" t="str">
        <f t="shared" si="8"/>
        <v/>
      </c>
      <c r="S97" s="160" t="str">
        <f t="shared" si="9"/>
        <v/>
      </c>
      <c r="T97" s="160">
        <f t="shared" si="10"/>
        <v>0</v>
      </c>
      <c r="U97" s="59">
        <f t="shared" ref="U97" si="24">IF(T97&lt;&gt;"",VALUE(T97),0)</f>
        <v>0</v>
      </c>
      <c r="V97" s="27"/>
      <c r="W97" s="263"/>
      <c r="X97" s="18"/>
      <c r="Y97" s="18"/>
      <c r="Z97" s="18"/>
      <c r="AA97" s="153"/>
      <c r="AB97" s="161"/>
    </row>
    <row r="98" spans="1:28" hidden="1" x14ac:dyDescent="0.25">
      <c r="A98" s="24" t="str">
        <f t="shared" si="12"/>
        <v>Hide</v>
      </c>
      <c r="B98" s="225"/>
      <c r="C98" s="95">
        <v>62</v>
      </c>
      <c r="D98" s="290"/>
      <c r="E98" s="290"/>
      <c r="F98" s="290"/>
      <c r="G98" s="223"/>
      <c r="H98" s="96" t="str">
        <f t="shared" si="2"/>
        <v/>
      </c>
      <c r="I98" s="98"/>
      <c r="J98" s="103"/>
      <c r="K98" s="99"/>
      <c r="L98" s="100" t="str">
        <f t="shared" si="3"/>
        <v/>
      </c>
      <c r="M98" s="96" t="str">
        <f t="shared" si="13"/>
        <v/>
      </c>
      <c r="N98" s="152" t="str">
        <f t="shared" si="4"/>
        <v/>
      </c>
      <c r="O98" s="101">
        <f t="shared" si="5"/>
        <v>0</v>
      </c>
      <c r="P98" s="102" t="str">
        <f t="shared" si="6"/>
        <v/>
      </c>
      <c r="Q98" s="101">
        <f t="shared" si="7"/>
        <v>0</v>
      </c>
      <c r="R98" s="160" t="str">
        <f t="shared" si="8"/>
        <v/>
      </c>
      <c r="S98" s="160" t="str">
        <f t="shared" si="9"/>
        <v/>
      </c>
      <c r="T98" s="160">
        <f t="shared" si="10"/>
        <v>0</v>
      </c>
      <c r="U98" s="59">
        <f t="shared" ref="U98" si="25">IF(T98&lt;&gt;"",VALUE(T98),0)</f>
        <v>0</v>
      </c>
      <c r="V98" s="27"/>
      <c r="W98" s="263"/>
      <c r="X98" s="18"/>
      <c r="Y98" s="18"/>
      <c r="Z98" s="18"/>
      <c r="AA98" s="153"/>
      <c r="AB98" s="161"/>
    </row>
    <row r="99" spans="1:28" hidden="1" x14ac:dyDescent="0.25">
      <c r="A99" s="24" t="str">
        <f t="shared" si="12"/>
        <v>Hide</v>
      </c>
      <c r="B99" s="225"/>
      <c r="C99" s="95">
        <v>63</v>
      </c>
      <c r="D99" s="290"/>
      <c r="E99" s="290"/>
      <c r="F99" s="290"/>
      <c r="G99" s="223"/>
      <c r="H99" s="96" t="str">
        <f t="shared" si="2"/>
        <v/>
      </c>
      <c r="I99" s="98"/>
      <c r="J99" s="103"/>
      <c r="K99" s="99"/>
      <c r="L99" s="100" t="str">
        <f t="shared" si="3"/>
        <v/>
      </c>
      <c r="M99" s="96" t="str">
        <f t="shared" si="13"/>
        <v/>
      </c>
      <c r="N99" s="152" t="str">
        <f t="shared" si="4"/>
        <v/>
      </c>
      <c r="O99" s="101">
        <f t="shared" si="5"/>
        <v>0</v>
      </c>
      <c r="P99" s="102" t="str">
        <f t="shared" si="6"/>
        <v/>
      </c>
      <c r="Q99" s="101">
        <f t="shared" si="7"/>
        <v>0</v>
      </c>
      <c r="R99" s="160" t="str">
        <f t="shared" si="8"/>
        <v/>
      </c>
      <c r="S99" s="160" t="str">
        <f t="shared" si="9"/>
        <v/>
      </c>
      <c r="T99" s="160">
        <f t="shared" si="10"/>
        <v>0</v>
      </c>
      <c r="U99" s="59">
        <f t="shared" ref="U99" si="26">IF(T99&lt;&gt;"",VALUE(T99),0)</f>
        <v>0</v>
      </c>
      <c r="V99" s="27"/>
      <c r="W99" s="263"/>
      <c r="X99" s="18"/>
      <c r="Y99" s="18"/>
      <c r="Z99" s="18"/>
      <c r="AA99" s="153"/>
      <c r="AB99" s="161"/>
    </row>
    <row r="100" spans="1:28" hidden="1" x14ac:dyDescent="0.25">
      <c r="A100" s="24" t="str">
        <f t="shared" si="12"/>
        <v>Hide</v>
      </c>
      <c r="B100" s="225"/>
      <c r="C100" s="95">
        <v>64</v>
      </c>
      <c r="D100" s="290"/>
      <c r="E100" s="290"/>
      <c r="F100" s="290"/>
      <c r="G100" s="223"/>
      <c r="H100" s="96" t="str">
        <f t="shared" si="2"/>
        <v/>
      </c>
      <c r="I100" s="98"/>
      <c r="J100" s="103"/>
      <c r="K100" s="99"/>
      <c r="L100" s="100" t="str">
        <f t="shared" si="3"/>
        <v/>
      </c>
      <c r="M100" s="96" t="str">
        <f t="shared" si="13"/>
        <v/>
      </c>
      <c r="N100" s="152" t="str">
        <f t="shared" si="4"/>
        <v/>
      </c>
      <c r="O100" s="101">
        <f t="shared" si="5"/>
        <v>0</v>
      </c>
      <c r="P100" s="102" t="str">
        <f t="shared" si="6"/>
        <v/>
      </c>
      <c r="Q100" s="101">
        <f t="shared" si="7"/>
        <v>0</v>
      </c>
      <c r="R100" s="160" t="str">
        <f t="shared" si="8"/>
        <v/>
      </c>
      <c r="S100" s="160" t="str">
        <f t="shared" si="9"/>
        <v/>
      </c>
      <c r="T100" s="160">
        <f t="shared" si="10"/>
        <v>0</v>
      </c>
      <c r="U100" s="59">
        <f t="shared" ref="U100" si="27">IF(T100&lt;&gt;"",VALUE(T100),0)</f>
        <v>0</v>
      </c>
      <c r="V100" s="27"/>
      <c r="W100" s="263"/>
      <c r="X100" s="18"/>
      <c r="Y100" s="18"/>
      <c r="Z100" s="18"/>
      <c r="AA100" s="153"/>
      <c r="AB100" s="161"/>
    </row>
    <row r="101" spans="1:28" hidden="1" x14ac:dyDescent="0.25">
      <c r="A101" s="24" t="str">
        <f t="shared" si="12"/>
        <v>Hide</v>
      </c>
      <c r="B101" s="225"/>
      <c r="C101" s="95">
        <v>65</v>
      </c>
      <c r="D101" s="290"/>
      <c r="E101" s="290"/>
      <c r="F101" s="290"/>
      <c r="G101" s="223"/>
      <c r="H101" s="96" t="str">
        <f t="shared" si="2"/>
        <v/>
      </c>
      <c r="I101" s="98"/>
      <c r="J101" s="103"/>
      <c r="K101" s="99"/>
      <c r="L101" s="100" t="str">
        <f t="shared" si="3"/>
        <v/>
      </c>
      <c r="M101" s="96" t="str">
        <f t="shared" ref="M101:M114" si="28">IF(ISNA(VLOOKUP($L101,$G$139:$H$140,2,FALSE)),"",VLOOKUP($L101,$G$139:$H$140,2,FALSE))</f>
        <v/>
      </c>
      <c r="N101" s="152" t="str">
        <f t="shared" si="4"/>
        <v/>
      </c>
      <c r="O101" s="101">
        <f t="shared" si="5"/>
        <v>0</v>
      </c>
      <c r="P101" s="102" t="str">
        <f t="shared" si="6"/>
        <v/>
      </c>
      <c r="Q101" s="101">
        <f t="shared" si="7"/>
        <v>0</v>
      </c>
      <c r="R101" s="160" t="str">
        <f t="shared" si="8"/>
        <v/>
      </c>
      <c r="S101" s="160" t="str">
        <f t="shared" si="9"/>
        <v/>
      </c>
      <c r="T101" s="160">
        <f t="shared" si="10"/>
        <v>0</v>
      </c>
      <c r="U101" s="59">
        <f t="shared" ref="U101" si="29">IF(T101&lt;&gt;"",VALUE(T101),0)</f>
        <v>0</v>
      </c>
      <c r="V101" s="27"/>
      <c r="W101" s="263"/>
      <c r="X101" s="18"/>
      <c r="Y101" s="18"/>
      <c r="Z101" s="18"/>
      <c r="AA101" s="153"/>
      <c r="AB101" s="161"/>
    </row>
    <row r="102" spans="1:28" hidden="1" x14ac:dyDescent="0.25">
      <c r="A102" s="24" t="str">
        <f t="shared" si="12"/>
        <v>Hide</v>
      </c>
      <c r="B102" s="225"/>
      <c r="C102" s="95">
        <v>66</v>
      </c>
      <c r="D102" s="290"/>
      <c r="E102" s="290"/>
      <c r="F102" s="290"/>
      <c r="G102" s="223"/>
      <c r="H102" s="96" t="str">
        <f t="shared" ref="H102:H114" si="30">IF(ISNA(VLOOKUP(G102,$D$139:$E$142,2,FALSE)),"",VLOOKUP(G102,$D$139:$E$142,2,FALSE))</f>
        <v/>
      </c>
      <c r="I102" s="98"/>
      <c r="J102" s="103"/>
      <c r="K102" s="99"/>
      <c r="L102" s="100" t="str">
        <f t="shared" ref="L102:L114" si="31">IF(I102&lt;&gt;"",IF(I102&lt;25.28,"Pleine",IF(I102&gt;26.26,"Aucune","Partielle")),"")</f>
        <v/>
      </c>
      <c r="M102" s="96" t="str">
        <f t="shared" si="28"/>
        <v/>
      </c>
      <c r="N102" s="152" t="str">
        <f t="shared" ref="N102:N114" si="32">IF(I102=0,"",IF(I102&gt;26.26,0,MIN(1,(26.27-I102))))</f>
        <v/>
      </c>
      <c r="O102" s="101">
        <f t="shared" ref="O102:O114" si="33">IF(N102&lt;&gt;"",VALUE(N102),0)</f>
        <v>0</v>
      </c>
      <c r="P102" s="102" t="str">
        <f t="shared" ref="P102:P114" si="34">IF(OR(R102="",S102=""),"",+(R102)/(36.25*52))</f>
        <v/>
      </c>
      <c r="Q102" s="101">
        <f t="shared" ref="Q102:Q114" si="35">IF(P102&lt;&gt;"",VALUE(P102),0)</f>
        <v>0</v>
      </c>
      <c r="R102" s="160" t="str">
        <f t="shared" ref="R102:R114" si="36">IF(OR(J102="",N102=""),"",J102*N102*$J$27*K102*(1))</f>
        <v/>
      </c>
      <c r="S102" s="160" t="str">
        <f t="shared" ref="S102:S114" si="37">IF(OR(J102="",N102=""),"",J102*N102*$J$27*K102*0.175)</f>
        <v/>
      </c>
      <c r="T102" s="160">
        <f t="shared" ref="T102:T114" si="38">SUM(R102:S102)</f>
        <v>0</v>
      </c>
      <c r="U102" s="59">
        <f t="shared" ref="U102" si="39">IF(T102&lt;&gt;"",VALUE(T102),0)</f>
        <v>0</v>
      </c>
      <c r="V102" s="27"/>
      <c r="W102" s="263"/>
      <c r="X102" s="18"/>
      <c r="Y102" s="18"/>
      <c r="Z102" s="18"/>
      <c r="AA102" s="153"/>
      <c r="AB102" s="161"/>
    </row>
    <row r="103" spans="1:28" hidden="1" x14ac:dyDescent="0.25">
      <c r="A103" s="24" t="str">
        <f t="shared" ref="A103:A114" si="40">IF(OR(D103&lt;&gt;"",G103&lt;&gt;"",I103&lt;&gt;"",J103&lt;&gt;"",K103&lt;&gt;""),"Show","Hide")</f>
        <v>Hide</v>
      </c>
      <c r="B103" s="225"/>
      <c r="C103" s="95">
        <v>67</v>
      </c>
      <c r="D103" s="290"/>
      <c r="E103" s="290"/>
      <c r="F103" s="290"/>
      <c r="G103" s="223"/>
      <c r="H103" s="96" t="str">
        <f t="shared" si="30"/>
        <v/>
      </c>
      <c r="I103" s="98"/>
      <c r="J103" s="103"/>
      <c r="K103" s="99"/>
      <c r="L103" s="100" t="str">
        <f t="shared" si="31"/>
        <v/>
      </c>
      <c r="M103" s="96" t="str">
        <f t="shared" si="28"/>
        <v/>
      </c>
      <c r="N103" s="152" t="str">
        <f t="shared" si="32"/>
        <v/>
      </c>
      <c r="O103" s="101">
        <f t="shared" si="33"/>
        <v>0</v>
      </c>
      <c r="P103" s="102" t="str">
        <f t="shared" si="34"/>
        <v/>
      </c>
      <c r="Q103" s="101">
        <f t="shared" si="35"/>
        <v>0</v>
      </c>
      <c r="R103" s="160" t="str">
        <f t="shared" si="36"/>
        <v/>
      </c>
      <c r="S103" s="160" t="str">
        <f t="shared" si="37"/>
        <v/>
      </c>
      <c r="T103" s="160">
        <f t="shared" si="38"/>
        <v>0</v>
      </c>
      <c r="U103" s="59">
        <f t="shared" ref="U103" si="41">IF(T103&lt;&gt;"",VALUE(T103),0)</f>
        <v>0</v>
      </c>
      <c r="V103" s="27"/>
      <c r="W103" s="263"/>
      <c r="X103" s="18"/>
      <c r="Y103" s="18"/>
      <c r="Z103" s="18"/>
      <c r="AA103" s="153"/>
      <c r="AB103" s="161"/>
    </row>
    <row r="104" spans="1:28" hidden="1" x14ac:dyDescent="0.25">
      <c r="A104" s="24" t="str">
        <f t="shared" si="40"/>
        <v>Hide</v>
      </c>
      <c r="B104" s="225"/>
      <c r="C104" s="95">
        <v>68</v>
      </c>
      <c r="D104" s="290"/>
      <c r="E104" s="290"/>
      <c r="F104" s="290"/>
      <c r="G104" s="223"/>
      <c r="H104" s="96" t="str">
        <f t="shared" si="30"/>
        <v/>
      </c>
      <c r="I104" s="98"/>
      <c r="J104" s="103"/>
      <c r="K104" s="99"/>
      <c r="L104" s="100" t="str">
        <f t="shared" si="31"/>
        <v/>
      </c>
      <c r="M104" s="96" t="str">
        <f t="shared" si="28"/>
        <v/>
      </c>
      <c r="N104" s="152" t="str">
        <f t="shared" si="32"/>
        <v/>
      </c>
      <c r="O104" s="101">
        <f t="shared" si="33"/>
        <v>0</v>
      </c>
      <c r="P104" s="102" t="str">
        <f t="shared" si="34"/>
        <v/>
      </c>
      <c r="Q104" s="101">
        <f t="shared" si="35"/>
        <v>0</v>
      </c>
      <c r="R104" s="160" t="str">
        <f t="shared" si="36"/>
        <v/>
      </c>
      <c r="S104" s="160" t="str">
        <f t="shared" si="37"/>
        <v/>
      </c>
      <c r="T104" s="160">
        <f t="shared" si="38"/>
        <v>0</v>
      </c>
      <c r="U104" s="59">
        <f t="shared" ref="U104" si="42">IF(T104&lt;&gt;"",VALUE(T104),0)</f>
        <v>0</v>
      </c>
      <c r="V104" s="27"/>
      <c r="W104" s="263"/>
      <c r="X104" s="18"/>
      <c r="Y104" s="18"/>
      <c r="Z104" s="18"/>
      <c r="AA104" s="153"/>
      <c r="AB104" s="161"/>
    </row>
    <row r="105" spans="1:28" hidden="1" x14ac:dyDescent="0.25">
      <c r="A105" s="24" t="str">
        <f t="shared" si="40"/>
        <v>Hide</v>
      </c>
      <c r="B105" s="225"/>
      <c r="C105" s="95">
        <v>69</v>
      </c>
      <c r="D105" s="290"/>
      <c r="E105" s="290"/>
      <c r="F105" s="290"/>
      <c r="G105" s="223"/>
      <c r="H105" s="96" t="str">
        <f t="shared" si="30"/>
        <v/>
      </c>
      <c r="I105" s="98"/>
      <c r="J105" s="103"/>
      <c r="K105" s="99"/>
      <c r="L105" s="100" t="str">
        <f t="shared" si="31"/>
        <v/>
      </c>
      <c r="M105" s="96" t="str">
        <f t="shared" si="28"/>
        <v/>
      </c>
      <c r="N105" s="152" t="str">
        <f t="shared" si="32"/>
        <v/>
      </c>
      <c r="O105" s="101">
        <f t="shared" si="33"/>
        <v>0</v>
      </c>
      <c r="P105" s="102" t="str">
        <f t="shared" si="34"/>
        <v/>
      </c>
      <c r="Q105" s="101">
        <f t="shared" si="35"/>
        <v>0</v>
      </c>
      <c r="R105" s="160" t="str">
        <f t="shared" si="36"/>
        <v/>
      </c>
      <c r="S105" s="160" t="str">
        <f t="shared" si="37"/>
        <v/>
      </c>
      <c r="T105" s="160">
        <f t="shared" si="38"/>
        <v>0</v>
      </c>
      <c r="U105" s="59">
        <f t="shared" ref="U105" si="43">IF(T105&lt;&gt;"",VALUE(T105),0)</f>
        <v>0</v>
      </c>
      <c r="V105" s="27"/>
      <c r="W105" s="263"/>
      <c r="X105" s="18"/>
      <c r="Y105" s="18"/>
      <c r="Z105" s="18"/>
      <c r="AA105" s="153"/>
      <c r="AB105" s="161"/>
    </row>
    <row r="106" spans="1:28" hidden="1" x14ac:dyDescent="0.25">
      <c r="A106" s="24" t="str">
        <f t="shared" si="40"/>
        <v>Hide</v>
      </c>
      <c r="B106" s="225"/>
      <c r="C106" s="95">
        <v>70</v>
      </c>
      <c r="D106" s="290"/>
      <c r="E106" s="290"/>
      <c r="F106" s="290"/>
      <c r="G106" s="223"/>
      <c r="H106" s="96" t="str">
        <f t="shared" si="30"/>
        <v/>
      </c>
      <c r="I106" s="98"/>
      <c r="J106" s="103"/>
      <c r="K106" s="99"/>
      <c r="L106" s="100" t="str">
        <f t="shared" si="31"/>
        <v/>
      </c>
      <c r="M106" s="96" t="str">
        <f t="shared" si="28"/>
        <v/>
      </c>
      <c r="N106" s="152" t="str">
        <f t="shared" si="32"/>
        <v/>
      </c>
      <c r="O106" s="101">
        <f t="shared" si="33"/>
        <v>0</v>
      </c>
      <c r="P106" s="102" t="str">
        <f t="shared" si="34"/>
        <v/>
      </c>
      <c r="Q106" s="101">
        <f t="shared" si="35"/>
        <v>0</v>
      </c>
      <c r="R106" s="160" t="str">
        <f t="shared" si="36"/>
        <v/>
      </c>
      <c r="S106" s="160" t="str">
        <f t="shared" si="37"/>
        <v/>
      </c>
      <c r="T106" s="160">
        <f t="shared" si="38"/>
        <v>0</v>
      </c>
      <c r="U106" s="59">
        <f t="shared" ref="U106" si="44">IF(T106&lt;&gt;"",VALUE(T106),0)</f>
        <v>0</v>
      </c>
      <c r="V106" s="27"/>
      <c r="W106" s="145"/>
      <c r="X106" s="51"/>
      <c r="Y106" s="51"/>
      <c r="Z106" s="51"/>
      <c r="AA106" s="153"/>
      <c r="AB106" s="161"/>
    </row>
    <row r="107" spans="1:28" hidden="1" x14ac:dyDescent="0.25">
      <c r="A107" s="24" t="str">
        <f t="shared" si="40"/>
        <v>Hide</v>
      </c>
      <c r="B107" s="225"/>
      <c r="C107" s="95">
        <v>71</v>
      </c>
      <c r="D107" s="290"/>
      <c r="E107" s="290"/>
      <c r="F107" s="290"/>
      <c r="G107" s="223"/>
      <c r="H107" s="96" t="str">
        <f t="shared" si="30"/>
        <v/>
      </c>
      <c r="I107" s="98"/>
      <c r="J107" s="103"/>
      <c r="K107" s="99"/>
      <c r="L107" s="100" t="str">
        <f t="shared" si="31"/>
        <v/>
      </c>
      <c r="M107" s="96" t="str">
        <f t="shared" si="28"/>
        <v/>
      </c>
      <c r="N107" s="152" t="str">
        <f t="shared" si="32"/>
        <v/>
      </c>
      <c r="O107" s="101">
        <f t="shared" si="33"/>
        <v>0</v>
      </c>
      <c r="P107" s="102" t="str">
        <f t="shared" si="34"/>
        <v/>
      </c>
      <c r="Q107" s="101">
        <f t="shared" si="35"/>
        <v>0</v>
      </c>
      <c r="R107" s="160" t="str">
        <f t="shared" si="36"/>
        <v/>
      </c>
      <c r="S107" s="160" t="str">
        <f t="shared" si="37"/>
        <v/>
      </c>
      <c r="T107" s="160">
        <f t="shared" si="38"/>
        <v>0</v>
      </c>
      <c r="U107" s="59">
        <f t="shared" ref="U107" si="45">IF(T107&lt;&gt;"",VALUE(T107),0)</f>
        <v>0</v>
      </c>
      <c r="V107" s="27"/>
      <c r="W107" s="145"/>
      <c r="X107" s="51"/>
      <c r="Y107" s="51"/>
      <c r="Z107" s="51"/>
      <c r="AA107" s="153"/>
      <c r="AB107" s="161"/>
    </row>
    <row r="108" spans="1:28" hidden="1" x14ac:dyDescent="0.25">
      <c r="A108" s="24" t="str">
        <f t="shared" si="40"/>
        <v>Hide</v>
      </c>
      <c r="B108" s="225"/>
      <c r="C108" s="95">
        <v>72</v>
      </c>
      <c r="D108" s="291"/>
      <c r="E108" s="281"/>
      <c r="F108" s="292"/>
      <c r="G108" s="223"/>
      <c r="H108" s="96" t="str">
        <f t="shared" si="30"/>
        <v/>
      </c>
      <c r="I108" s="98"/>
      <c r="J108" s="103"/>
      <c r="K108" s="99"/>
      <c r="L108" s="100" t="str">
        <f t="shared" si="31"/>
        <v/>
      </c>
      <c r="M108" s="96" t="str">
        <f t="shared" si="28"/>
        <v/>
      </c>
      <c r="N108" s="152" t="str">
        <f t="shared" si="32"/>
        <v/>
      </c>
      <c r="O108" s="101">
        <f t="shared" si="33"/>
        <v>0</v>
      </c>
      <c r="P108" s="102" t="str">
        <f t="shared" si="34"/>
        <v/>
      </c>
      <c r="Q108" s="101">
        <f t="shared" si="35"/>
        <v>0</v>
      </c>
      <c r="R108" s="160" t="str">
        <f t="shared" si="36"/>
        <v/>
      </c>
      <c r="S108" s="160" t="str">
        <f t="shared" si="37"/>
        <v/>
      </c>
      <c r="T108" s="160">
        <f t="shared" si="38"/>
        <v>0</v>
      </c>
      <c r="U108" s="59">
        <f t="shared" ref="U108" si="46">IF(T108&lt;&gt;"",VALUE(T108),0)</f>
        <v>0</v>
      </c>
      <c r="V108" s="27"/>
      <c r="W108" s="145"/>
      <c r="X108" s="51"/>
      <c r="Y108" s="51"/>
      <c r="Z108" s="51"/>
      <c r="AA108" s="153"/>
      <c r="AB108" s="161"/>
    </row>
    <row r="109" spans="1:28" hidden="1" x14ac:dyDescent="0.25">
      <c r="A109" s="24" t="str">
        <f t="shared" si="40"/>
        <v>Hide</v>
      </c>
      <c r="B109" s="225"/>
      <c r="C109" s="95">
        <v>73</v>
      </c>
      <c r="D109" s="291"/>
      <c r="E109" s="281"/>
      <c r="F109" s="292"/>
      <c r="G109" s="223"/>
      <c r="H109" s="96" t="str">
        <f t="shared" si="30"/>
        <v/>
      </c>
      <c r="I109" s="98"/>
      <c r="J109" s="103"/>
      <c r="K109" s="99"/>
      <c r="L109" s="100" t="str">
        <f t="shared" si="31"/>
        <v/>
      </c>
      <c r="M109" s="96" t="str">
        <f t="shared" si="28"/>
        <v/>
      </c>
      <c r="N109" s="152" t="str">
        <f t="shared" si="32"/>
        <v/>
      </c>
      <c r="O109" s="101">
        <f t="shared" si="33"/>
        <v>0</v>
      </c>
      <c r="P109" s="102" t="str">
        <f t="shared" si="34"/>
        <v/>
      </c>
      <c r="Q109" s="101">
        <f t="shared" si="35"/>
        <v>0</v>
      </c>
      <c r="R109" s="160" t="str">
        <f t="shared" si="36"/>
        <v/>
      </c>
      <c r="S109" s="160" t="str">
        <f t="shared" si="37"/>
        <v/>
      </c>
      <c r="T109" s="160">
        <f t="shared" si="38"/>
        <v>0</v>
      </c>
      <c r="U109" s="59">
        <f t="shared" ref="U109" si="47">IF(T109&lt;&gt;"",VALUE(T109),0)</f>
        <v>0</v>
      </c>
      <c r="V109" s="27"/>
      <c r="W109" s="145"/>
      <c r="X109" s="51"/>
      <c r="Y109" s="51"/>
      <c r="Z109" s="51"/>
      <c r="AA109" s="153"/>
      <c r="AB109" s="161"/>
    </row>
    <row r="110" spans="1:28" hidden="1" x14ac:dyDescent="0.25">
      <c r="A110" s="24" t="str">
        <f t="shared" si="40"/>
        <v>Hide</v>
      </c>
      <c r="B110" s="225"/>
      <c r="C110" s="95">
        <v>74</v>
      </c>
      <c r="D110" s="291"/>
      <c r="E110" s="281"/>
      <c r="F110" s="292"/>
      <c r="G110" s="223"/>
      <c r="H110" s="96" t="str">
        <f t="shared" si="30"/>
        <v/>
      </c>
      <c r="I110" s="98"/>
      <c r="J110" s="103"/>
      <c r="K110" s="99"/>
      <c r="L110" s="100" t="str">
        <f t="shared" si="31"/>
        <v/>
      </c>
      <c r="M110" s="96" t="str">
        <f t="shared" si="28"/>
        <v/>
      </c>
      <c r="N110" s="152" t="str">
        <f t="shared" si="32"/>
        <v/>
      </c>
      <c r="O110" s="101">
        <f t="shared" si="33"/>
        <v>0</v>
      </c>
      <c r="P110" s="102" t="str">
        <f t="shared" si="34"/>
        <v/>
      </c>
      <c r="Q110" s="101">
        <f t="shared" si="35"/>
        <v>0</v>
      </c>
      <c r="R110" s="160" t="str">
        <f t="shared" si="36"/>
        <v/>
      </c>
      <c r="S110" s="160" t="str">
        <f t="shared" si="37"/>
        <v/>
      </c>
      <c r="T110" s="160">
        <f t="shared" si="38"/>
        <v>0</v>
      </c>
      <c r="U110" s="59">
        <f t="shared" ref="U110" si="48">IF(T110&lt;&gt;"",VALUE(T110),0)</f>
        <v>0</v>
      </c>
      <c r="V110" s="27"/>
      <c r="W110" s="145"/>
      <c r="AA110" s="153"/>
      <c r="AB110" s="161"/>
    </row>
    <row r="111" spans="1:28" hidden="1" x14ac:dyDescent="0.25">
      <c r="A111" s="24" t="str">
        <f t="shared" si="40"/>
        <v>Hide</v>
      </c>
      <c r="B111" s="225"/>
      <c r="C111" s="95">
        <v>75</v>
      </c>
      <c r="D111" s="291"/>
      <c r="E111" s="281"/>
      <c r="F111" s="292"/>
      <c r="G111" s="223"/>
      <c r="H111" s="96" t="str">
        <f t="shared" si="30"/>
        <v/>
      </c>
      <c r="I111" s="98"/>
      <c r="J111" s="103"/>
      <c r="K111" s="99"/>
      <c r="L111" s="100" t="str">
        <f t="shared" si="31"/>
        <v/>
      </c>
      <c r="M111" s="96" t="str">
        <f t="shared" si="28"/>
        <v/>
      </c>
      <c r="N111" s="152" t="str">
        <f t="shared" si="32"/>
        <v/>
      </c>
      <c r="O111" s="101">
        <f t="shared" si="33"/>
        <v>0</v>
      </c>
      <c r="P111" s="102" t="str">
        <f t="shared" si="34"/>
        <v/>
      </c>
      <c r="Q111" s="101">
        <f t="shared" si="35"/>
        <v>0</v>
      </c>
      <c r="R111" s="160" t="str">
        <f t="shared" si="36"/>
        <v/>
      </c>
      <c r="S111" s="160" t="str">
        <f t="shared" si="37"/>
        <v/>
      </c>
      <c r="T111" s="160">
        <f t="shared" si="38"/>
        <v>0</v>
      </c>
      <c r="U111" s="59">
        <f t="shared" ref="U111" si="49">IF(T111&lt;&gt;"",VALUE(T111),0)</f>
        <v>0</v>
      </c>
      <c r="V111" s="27"/>
      <c r="W111" s="145"/>
      <c r="AA111" s="153"/>
      <c r="AB111" s="161"/>
    </row>
    <row r="112" spans="1:28" hidden="1" x14ac:dyDescent="0.25">
      <c r="A112" s="24" t="str">
        <f t="shared" si="40"/>
        <v>Hide</v>
      </c>
      <c r="B112" s="225"/>
      <c r="C112" s="95">
        <v>76</v>
      </c>
      <c r="D112" s="291"/>
      <c r="E112" s="281"/>
      <c r="F112" s="292"/>
      <c r="G112" s="223"/>
      <c r="H112" s="96" t="str">
        <f t="shared" si="30"/>
        <v/>
      </c>
      <c r="I112" s="98"/>
      <c r="J112" s="103"/>
      <c r="K112" s="99"/>
      <c r="L112" s="100" t="str">
        <f t="shared" si="31"/>
        <v/>
      </c>
      <c r="M112" s="96" t="str">
        <f t="shared" si="28"/>
        <v/>
      </c>
      <c r="N112" s="152" t="str">
        <f t="shared" si="32"/>
        <v/>
      </c>
      <c r="O112" s="101">
        <f t="shared" si="33"/>
        <v>0</v>
      </c>
      <c r="P112" s="102" t="str">
        <f t="shared" si="34"/>
        <v/>
      </c>
      <c r="Q112" s="101">
        <f t="shared" si="35"/>
        <v>0</v>
      </c>
      <c r="R112" s="160" t="str">
        <f t="shared" si="36"/>
        <v/>
      </c>
      <c r="S112" s="160" t="str">
        <f t="shared" si="37"/>
        <v/>
      </c>
      <c r="T112" s="160">
        <f t="shared" si="38"/>
        <v>0</v>
      </c>
      <c r="U112" s="59">
        <f t="shared" ref="U112" si="50">IF(T112&lt;&gt;"",VALUE(T112),0)</f>
        <v>0</v>
      </c>
      <c r="V112" s="27"/>
      <c r="W112" s="145"/>
      <c r="AA112" s="153"/>
      <c r="AB112" s="161"/>
    </row>
    <row r="113" spans="1:28" hidden="1" x14ac:dyDescent="0.25">
      <c r="A113" s="24" t="str">
        <f t="shared" si="40"/>
        <v>Hide</v>
      </c>
      <c r="B113" s="225"/>
      <c r="C113" s="95">
        <v>77</v>
      </c>
      <c r="D113" s="304"/>
      <c r="E113" s="304"/>
      <c r="F113" s="304"/>
      <c r="G113" s="223"/>
      <c r="H113" s="96" t="str">
        <f t="shared" si="30"/>
        <v/>
      </c>
      <c r="I113" s="184"/>
      <c r="J113" s="185"/>
      <c r="K113" s="186"/>
      <c r="L113" s="100" t="str">
        <f t="shared" si="31"/>
        <v/>
      </c>
      <c r="M113" s="96" t="str">
        <f t="shared" si="28"/>
        <v/>
      </c>
      <c r="N113" s="187" t="str">
        <f t="shared" si="32"/>
        <v/>
      </c>
      <c r="O113" s="101">
        <f t="shared" si="33"/>
        <v>0</v>
      </c>
      <c r="P113" s="102" t="str">
        <f t="shared" si="34"/>
        <v/>
      </c>
      <c r="Q113" s="101">
        <f t="shared" si="35"/>
        <v>0</v>
      </c>
      <c r="R113" s="160" t="str">
        <f t="shared" si="36"/>
        <v/>
      </c>
      <c r="S113" s="160" t="str">
        <f t="shared" si="37"/>
        <v/>
      </c>
      <c r="T113" s="160">
        <f t="shared" si="38"/>
        <v>0</v>
      </c>
      <c r="U113" s="59">
        <f t="shared" ref="U113" si="51">IF(T113&lt;&gt;"",VALUE(T113),0)</f>
        <v>0</v>
      </c>
      <c r="V113" s="27"/>
      <c r="W113" s="145"/>
      <c r="AA113" s="153"/>
      <c r="AB113" s="161"/>
    </row>
    <row r="114" spans="1:28" hidden="1" x14ac:dyDescent="0.25">
      <c r="A114" s="24" t="str">
        <f t="shared" si="40"/>
        <v>Hide</v>
      </c>
      <c r="B114" s="225"/>
      <c r="C114" s="95">
        <v>78</v>
      </c>
      <c r="D114" s="291"/>
      <c r="E114" s="281"/>
      <c r="F114" s="292"/>
      <c r="G114" s="223"/>
      <c r="H114" s="96" t="str">
        <f t="shared" si="30"/>
        <v/>
      </c>
      <c r="I114" s="98"/>
      <c r="J114" s="103"/>
      <c r="K114" s="99"/>
      <c r="L114" s="100" t="str">
        <f t="shared" si="31"/>
        <v/>
      </c>
      <c r="M114" s="96" t="str">
        <f t="shared" si="28"/>
        <v/>
      </c>
      <c r="N114" s="152" t="str">
        <f t="shared" si="32"/>
        <v/>
      </c>
      <c r="O114" s="101">
        <f t="shared" si="33"/>
        <v>0</v>
      </c>
      <c r="P114" s="102" t="str">
        <f t="shared" si="34"/>
        <v/>
      </c>
      <c r="Q114" s="101">
        <f t="shared" si="35"/>
        <v>0</v>
      </c>
      <c r="R114" s="160" t="str">
        <f t="shared" si="36"/>
        <v/>
      </c>
      <c r="S114" s="160" t="str">
        <f t="shared" si="37"/>
        <v/>
      </c>
      <c r="T114" s="160">
        <f t="shared" si="38"/>
        <v>0</v>
      </c>
      <c r="U114" s="59">
        <f t="shared" ref="U114" si="52">IF(T114&lt;&gt;"",VALUE(T114),0)</f>
        <v>0</v>
      </c>
      <c r="V114" s="27"/>
      <c r="W114" s="145"/>
      <c r="AA114" s="153"/>
      <c r="AB114" s="161"/>
    </row>
    <row r="115" spans="1:28" x14ac:dyDescent="0.25">
      <c r="A115" s="192" t="s">
        <v>1</v>
      </c>
      <c r="B115" s="198"/>
      <c r="C115" s="108"/>
      <c r="D115" s="108"/>
      <c r="E115" s="108"/>
      <c r="F115" s="73"/>
      <c r="G115" s="73"/>
      <c r="H115" s="73"/>
      <c r="I115" s="73"/>
      <c r="J115" s="69"/>
      <c r="K115" s="73"/>
      <c r="L115" s="188"/>
      <c r="M115" s="188"/>
      <c r="N115" s="189"/>
      <c r="O115" s="190"/>
      <c r="P115" s="93"/>
      <c r="Q115" s="93"/>
      <c r="R115" s="191"/>
      <c r="S115" s="93"/>
      <c r="T115" s="191"/>
      <c r="U115" s="47"/>
      <c r="V115" s="27"/>
      <c r="W115" s="145"/>
    </row>
    <row r="116" spans="1:28" ht="9" customHeight="1" x14ac:dyDescent="0.25">
      <c r="A116" s="192" t="s">
        <v>1</v>
      </c>
      <c r="B116" s="194"/>
      <c r="C116" s="118"/>
      <c r="D116" s="76"/>
      <c r="E116" s="76"/>
      <c r="F116" s="76"/>
      <c r="G116" s="76"/>
      <c r="H116" s="76"/>
      <c r="I116" s="76"/>
      <c r="J116" s="76"/>
      <c r="K116" s="76"/>
      <c r="L116" s="76"/>
      <c r="M116" s="76"/>
      <c r="N116" s="76"/>
      <c r="O116" s="119"/>
      <c r="P116" s="76"/>
      <c r="Q116" s="76"/>
      <c r="R116" s="120"/>
      <c r="S116" s="120"/>
      <c r="T116" s="121"/>
      <c r="U116" s="47"/>
      <c r="V116" s="27"/>
      <c r="W116" s="145"/>
    </row>
    <row r="117" spans="1:28" x14ac:dyDescent="0.25">
      <c r="A117" s="192" t="s">
        <v>1</v>
      </c>
      <c r="B117" s="198"/>
      <c r="C117" s="107"/>
      <c r="D117" s="123" t="s">
        <v>43</v>
      </c>
      <c r="E117" s="108"/>
      <c r="F117" s="73"/>
      <c r="G117" s="293" t="s">
        <v>45</v>
      </c>
      <c r="H117" s="293"/>
      <c r="I117" s="293"/>
      <c r="J117" s="293"/>
      <c r="K117" s="293"/>
      <c r="L117" s="297" t="s">
        <v>38</v>
      </c>
      <c r="M117" s="297"/>
      <c r="N117" s="298"/>
      <c r="O117" s="106"/>
      <c r="P117" s="102">
        <f>SUMPRODUCT(($H$37:$H$114=2)*($M$37:$M$114=1),$P$37:$P$114)</f>
        <v>0</v>
      </c>
      <c r="Q117" s="102"/>
      <c r="R117" s="206">
        <f>SUMPRODUCT(($H$37:$H$114=2)*($M$37:$M$114=1),$R$37:$R$114)</f>
        <v>0</v>
      </c>
      <c r="S117" s="206">
        <f>SUMPRODUCT(($H$37:$H$114=2)*($M$37:$M$114=1),$S$37:$S$114)</f>
        <v>0</v>
      </c>
      <c r="T117" s="206">
        <f>+S117+R117</f>
        <v>0</v>
      </c>
      <c r="U117" s="47"/>
      <c r="V117" s="27"/>
      <c r="W117" s="145"/>
    </row>
    <row r="118" spans="1:28" x14ac:dyDescent="0.25">
      <c r="A118" s="192" t="s">
        <v>1</v>
      </c>
      <c r="B118" s="198"/>
      <c r="C118" s="107"/>
      <c r="D118" s="108"/>
      <c r="E118" s="108"/>
      <c r="F118" s="73"/>
      <c r="G118" s="73"/>
      <c r="H118" s="73"/>
      <c r="I118" s="73"/>
      <c r="J118" s="73"/>
      <c r="K118" s="73"/>
      <c r="L118" s="284" t="s">
        <v>52</v>
      </c>
      <c r="M118" s="284"/>
      <c r="N118" s="285"/>
      <c r="O118" s="106"/>
      <c r="P118" s="102">
        <f>SUMPRODUCT(($H$37:$H$114=1)*($M$37:$M$114=1),$P$37:$P$114)</f>
        <v>0</v>
      </c>
      <c r="Q118" s="102"/>
      <c r="R118" s="206">
        <f>SUMPRODUCT(($H$37:$H$114=1)*($M$37:$M$114=1),$R$37:$R$114)</f>
        <v>0</v>
      </c>
      <c r="S118" s="206">
        <f>SUMPRODUCT(($H$37:$H$114=1)*($M$37:$M$114=1),$S$37:$S$114)</f>
        <v>0</v>
      </c>
      <c r="T118" s="206">
        <f t="shared" ref="T118:T125" si="53">+S118+R118</f>
        <v>0</v>
      </c>
      <c r="U118" s="47"/>
      <c r="V118" s="27"/>
      <c r="W118" s="145"/>
    </row>
    <row r="119" spans="1:28" x14ac:dyDescent="0.25">
      <c r="A119" s="192" t="s">
        <v>1</v>
      </c>
      <c r="B119" s="198"/>
      <c r="C119" s="107"/>
      <c r="D119" s="108"/>
      <c r="E119" s="108"/>
      <c r="F119" s="73"/>
      <c r="G119" s="73"/>
      <c r="H119" s="73"/>
      <c r="I119" s="73"/>
      <c r="J119" s="73"/>
      <c r="K119" s="73"/>
      <c r="L119" s="284" t="s">
        <v>39</v>
      </c>
      <c r="M119" s="284"/>
      <c r="N119" s="285"/>
      <c r="O119" s="106"/>
      <c r="P119" s="102">
        <f>SUMPRODUCT(($H$37:$H$114=4)*($M$37:$M$114=1),$P$37:$P$114)</f>
        <v>0</v>
      </c>
      <c r="Q119" s="102"/>
      <c r="R119" s="206">
        <f>SUMPRODUCT(($H$37:$H$114=4)*($M$37:$M$114=1),$R$37:$R$114)</f>
        <v>0</v>
      </c>
      <c r="S119" s="206">
        <f>SUMPRODUCT(($H$37:$H$114=4)*($M$37:$M$114=1),$S$37:$S$114)</f>
        <v>0</v>
      </c>
      <c r="T119" s="206">
        <f t="shared" si="53"/>
        <v>0</v>
      </c>
      <c r="U119" s="47"/>
      <c r="V119" s="27"/>
      <c r="W119" s="145"/>
    </row>
    <row r="120" spans="1:28" x14ac:dyDescent="0.25">
      <c r="A120" s="192" t="s">
        <v>1</v>
      </c>
      <c r="B120" s="199"/>
      <c r="C120" s="109"/>
      <c r="D120" s="110"/>
      <c r="E120" s="110"/>
      <c r="F120" s="110"/>
      <c r="G120" s="110"/>
      <c r="H120" s="110"/>
      <c r="I120" s="110"/>
      <c r="J120" s="110"/>
      <c r="K120" s="218"/>
      <c r="L120" s="286" t="s">
        <v>44</v>
      </c>
      <c r="M120" s="286"/>
      <c r="N120" s="287"/>
      <c r="O120" s="205"/>
      <c r="P120" s="202">
        <f>SUM(P117:P119)</f>
        <v>0</v>
      </c>
      <c r="Q120" s="113"/>
      <c r="R120" s="207">
        <f>SUM(R117:R119)</f>
        <v>0</v>
      </c>
      <c r="S120" s="207">
        <f>SUM(S117:S119)</f>
        <v>0</v>
      </c>
      <c r="T120" s="207">
        <f t="shared" si="53"/>
        <v>0</v>
      </c>
      <c r="U120" s="46"/>
      <c r="V120" s="27"/>
      <c r="W120" s="145"/>
    </row>
    <row r="121" spans="1:28" x14ac:dyDescent="0.25">
      <c r="A121" s="192" t="s">
        <v>1</v>
      </c>
      <c r="B121" s="198"/>
      <c r="C121" s="104"/>
      <c r="D121" s="105"/>
      <c r="E121" s="105"/>
      <c r="F121" s="75"/>
      <c r="G121" s="75"/>
      <c r="H121" s="75"/>
      <c r="I121" s="75"/>
      <c r="J121" s="279" t="s">
        <v>46</v>
      </c>
      <c r="K121" s="279"/>
      <c r="L121" s="288" t="s">
        <v>38</v>
      </c>
      <c r="M121" s="288"/>
      <c r="N121" s="289"/>
      <c r="O121" s="204"/>
      <c r="P121" s="102">
        <f>SUMPRODUCT(($H$37:$H$114=2)*($M$37:$M$114=2),$P$37:$P$114)</f>
        <v>0</v>
      </c>
      <c r="Q121" s="102"/>
      <c r="R121" s="206">
        <f>SUMPRODUCT(($H$37:$H$114=2)*($M$37:$M$114=2),$R$37:$R$114)</f>
        <v>0</v>
      </c>
      <c r="S121" s="206">
        <f>SUMPRODUCT(($H$37:$H$114=2)*($M$37:$M$114=2),$S$37:$S$114)</f>
        <v>0</v>
      </c>
      <c r="T121" s="206">
        <f t="shared" si="53"/>
        <v>0</v>
      </c>
      <c r="U121" s="47"/>
      <c r="V121" s="27"/>
      <c r="W121" s="145"/>
    </row>
    <row r="122" spans="1:28" x14ac:dyDescent="0.25">
      <c r="A122" s="192" t="s">
        <v>1</v>
      </c>
      <c r="B122" s="198"/>
      <c r="C122" s="107"/>
      <c r="D122" s="108"/>
      <c r="E122" s="108"/>
      <c r="F122" s="73"/>
      <c r="G122" s="73"/>
      <c r="H122" s="73"/>
      <c r="I122" s="73"/>
      <c r="J122" s="73"/>
      <c r="K122" s="73"/>
      <c r="L122" s="284" t="s">
        <v>52</v>
      </c>
      <c r="M122" s="284"/>
      <c r="N122" s="285"/>
      <c r="O122" s="106"/>
      <c r="P122" s="102">
        <f>SUMPRODUCT(($H$37:$H$114=1)*($M$37:$M$114=2),$P$37:$P$114)</f>
        <v>0</v>
      </c>
      <c r="Q122" s="102"/>
      <c r="R122" s="206">
        <f>SUMPRODUCT(($H$37:$H$114=1)*($M$37:$M$114=2),$R$37:$R$114)</f>
        <v>0</v>
      </c>
      <c r="S122" s="206">
        <f>SUMPRODUCT(($H$37:$H$114=1)*($M$37:$M$114=2),$S$37:$S$114)</f>
        <v>0</v>
      </c>
      <c r="T122" s="206">
        <f t="shared" si="53"/>
        <v>0</v>
      </c>
      <c r="U122" s="47"/>
      <c r="V122" s="27"/>
      <c r="W122" s="145"/>
    </row>
    <row r="123" spans="1:28" x14ac:dyDescent="0.25">
      <c r="A123" s="192" t="s">
        <v>1</v>
      </c>
      <c r="B123" s="198"/>
      <c r="C123" s="107"/>
      <c r="D123" s="108"/>
      <c r="E123" s="108"/>
      <c r="F123" s="73"/>
      <c r="G123" s="73"/>
      <c r="H123" s="73"/>
      <c r="I123" s="73"/>
      <c r="J123" s="73"/>
      <c r="K123" s="73"/>
      <c r="L123" s="284" t="s">
        <v>39</v>
      </c>
      <c r="M123" s="284"/>
      <c r="N123" s="285"/>
      <c r="O123" s="106"/>
      <c r="P123" s="102">
        <f>SUMPRODUCT(($H$37:$H$114=4)*($M$37:$M$114=2),$P$37:$P$114)</f>
        <v>0</v>
      </c>
      <c r="Q123" s="102"/>
      <c r="R123" s="206">
        <f>SUMPRODUCT(($H$37:$H$114=4)*($M$37:$M$114=2),$R$37:$R$114)</f>
        <v>0</v>
      </c>
      <c r="S123" s="206">
        <f>SUMPRODUCT(($H$37:$H$114=4)*($M$37:$M$114=2),$S$37:$S$114)</f>
        <v>0</v>
      </c>
      <c r="T123" s="206">
        <f t="shared" si="53"/>
        <v>0</v>
      </c>
      <c r="U123" s="47"/>
      <c r="V123" s="27"/>
      <c r="W123" s="145"/>
    </row>
    <row r="124" spans="1:28" x14ac:dyDescent="0.25">
      <c r="A124" s="192" t="s">
        <v>1</v>
      </c>
      <c r="B124" s="198"/>
      <c r="C124" s="114"/>
      <c r="D124" s="115"/>
      <c r="E124" s="115"/>
      <c r="F124" s="115"/>
      <c r="G124" s="115"/>
      <c r="H124" s="115"/>
      <c r="I124" s="115"/>
      <c r="J124" s="115"/>
      <c r="K124" s="218"/>
      <c r="L124" s="286" t="s">
        <v>44</v>
      </c>
      <c r="M124" s="286"/>
      <c r="N124" s="287"/>
      <c r="O124" s="112"/>
      <c r="P124" s="202">
        <f>SUM(P121:P123)</f>
        <v>0</v>
      </c>
      <c r="Q124" s="113"/>
      <c r="R124" s="207">
        <f>SUM(R121:R123)</f>
        <v>0</v>
      </c>
      <c r="S124" s="207">
        <f>SUM(S121:S123)</f>
        <v>0</v>
      </c>
      <c r="T124" s="207">
        <f t="shared" si="53"/>
        <v>0</v>
      </c>
      <c r="U124" s="46"/>
      <c r="V124" s="27"/>
      <c r="W124" s="145"/>
    </row>
    <row r="125" spans="1:28" x14ac:dyDescent="0.25">
      <c r="A125" s="192" t="s">
        <v>1</v>
      </c>
      <c r="B125" s="198"/>
      <c r="C125" s="114"/>
      <c r="D125" s="115"/>
      <c r="E125" s="115"/>
      <c r="F125" s="115"/>
      <c r="G125" s="115"/>
      <c r="H125" s="115"/>
      <c r="I125" s="115"/>
      <c r="J125" s="115"/>
      <c r="K125" s="219"/>
      <c r="L125" s="220" t="s">
        <v>0</v>
      </c>
      <c r="M125" s="221"/>
      <c r="N125" s="222"/>
      <c r="O125" s="112"/>
      <c r="P125" s="202">
        <f>+P124+P120</f>
        <v>0</v>
      </c>
      <c r="Q125" s="111">
        <f>Q120+Q124</f>
        <v>0</v>
      </c>
      <c r="R125" s="207">
        <f>+R124+R120</f>
        <v>0</v>
      </c>
      <c r="S125" s="207">
        <f>+S124+S120</f>
        <v>0</v>
      </c>
      <c r="T125" s="207">
        <f t="shared" si="53"/>
        <v>0</v>
      </c>
      <c r="U125" s="46"/>
      <c r="V125" s="27"/>
      <c r="W125" s="145"/>
    </row>
    <row r="126" spans="1:28" x14ac:dyDescent="0.25">
      <c r="A126" s="24"/>
      <c r="B126" s="194"/>
      <c r="C126" s="66"/>
      <c r="D126" s="66"/>
      <c r="E126" s="66"/>
      <c r="F126" s="66"/>
      <c r="G126" s="66"/>
      <c r="H126" s="66"/>
      <c r="I126" s="66"/>
      <c r="J126" s="66"/>
      <c r="K126" s="66"/>
      <c r="L126" s="66"/>
      <c r="M126" s="66"/>
      <c r="N126" s="66"/>
      <c r="O126" s="78"/>
      <c r="P126" s="66"/>
      <c r="Q126" s="66"/>
      <c r="R126" s="116"/>
      <c r="S126" s="116"/>
      <c r="T126" s="116"/>
      <c r="U126" s="116"/>
      <c r="V126" s="117"/>
      <c r="W126" s="145"/>
    </row>
    <row r="127" spans="1:28" ht="7.5" customHeight="1" x14ac:dyDescent="0.25">
      <c r="A127" s="24"/>
      <c r="B127" s="194"/>
      <c r="C127" s="118"/>
      <c r="D127" s="76"/>
      <c r="E127" s="76"/>
      <c r="F127" s="76"/>
      <c r="G127" s="76"/>
      <c r="H127" s="76"/>
      <c r="I127" s="76"/>
      <c r="J127" s="76"/>
      <c r="K127" s="76"/>
      <c r="L127" s="76"/>
      <c r="M127" s="76"/>
      <c r="N127" s="76"/>
      <c r="O127" s="119"/>
      <c r="P127" s="76"/>
      <c r="Q127" s="76"/>
      <c r="R127" s="120"/>
      <c r="S127" s="120"/>
      <c r="T127" s="121"/>
      <c r="U127" s="116"/>
      <c r="V127" s="117"/>
      <c r="W127" s="145"/>
    </row>
    <row r="128" spans="1:28" x14ac:dyDescent="0.25">
      <c r="A128" s="24"/>
      <c r="B128" s="197"/>
      <c r="C128" s="122"/>
      <c r="D128" s="123" t="s">
        <v>47</v>
      </c>
      <c r="E128" s="66"/>
      <c r="F128" s="66"/>
      <c r="G128" s="66"/>
      <c r="H128" s="66"/>
      <c r="I128" s="66"/>
      <c r="J128" s="66"/>
      <c r="K128" s="66"/>
      <c r="L128" s="66"/>
      <c r="M128" s="66"/>
      <c r="N128" s="66"/>
      <c r="O128" s="78"/>
      <c r="P128" s="66"/>
      <c r="Q128" s="66"/>
      <c r="R128" s="116"/>
      <c r="S128" s="116"/>
      <c r="T128" s="124"/>
      <c r="U128" s="116"/>
      <c r="V128" s="117"/>
      <c r="W128" s="145"/>
    </row>
    <row r="129" spans="1:23" ht="27" customHeight="1" x14ac:dyDescent="0.25">
      <c r="A129" s="24"/>
      <c r="B129" s="194"/>
      <c r="C129" s="77"/>
      <c r="D129" s="282" t="s">
        <v>139</v>
      </c>
      <c r="E129" s="282"/>
      <c r="F129" s="282"/>
      <c r="G129" s="282"/>
      <c r="H129" s="283"/>
      <c r="I129" s="282"/>
      <c r="J129" s="282"/>
      <c r="K129" s="282"/>
      <c r="L129" s="282"/>
      <c r="M129" s="283"/>
      <c r="N129" s="282"/>
      <c r="O129" s="283"/>
      <c r="P129" s="282"/>
      <c r="Q129" s="283"/>
      <c r="R129" s="282"/>
      <c r="S129" s="282"/>
      <c r="T129" s="125"/>
      <c r="U129" s="126"/>
      <c r="V129" s="117"/>
      <c r="W129" s="145"/>
    </row>
    <row r="130" spans="1:23" x14ac:dyDescent="0.25">
      <c r="A130" s="24"/>
      <c r="B130" s="194"/>
      <c r="C130" s="77"/>
      <c r="D130" s="211" t="s">
        <v>48</v>
      </c>
      <c r="E130" s="212"/>
      <c r="F130" s="212"/>
      <c r="G130" s="280"/>
      <c r="H130" s="280"/>
      <c r="I130" s="280"/>
      <c r="J130" s="280"/>
      <c r="K130" s="280"/>
      <c r="L130" s="212"/>
      <c r="M130" s="73"/>
      <c r="N130" s="213"/>
      <c r="O130" s="128"/>
      <c r="P130" s="214"/>
      <c r="Q130" s="66"/>
      <c r="R130" s="214"/>
      <c r="S130" s="214"/>
      <c r="T130" s="85"/>
      <c r="U130" s="66"/>
      <c r="V130" s="117"/>
      <c r="W130" s="145"/>
    </row>
    <row r="131" spans="1:23" x14ac:dyDescent="0.25">
      <c r="A131" s="24"/>
      <c r="B131" s="194"/>
      <c r="C131" s="77"/>
      <c r="D131" s="210" t="s">
        <v>49</v>
      </c>
      <c r="E131" s="73"/>
      <c r="F131" s="73"/>
      <c r="G131" s="281"/>
      <c r="H131" s="281"/>
      <c r="I131" s="281"/>
      <c r="J131" s="281"/>
      <c r="K131" s="281"/>
      <c r="L131" s="73"/>
      <c r="M131" s="73"/>
      <c r="N131" s="127"/>
      <c r="O131" s="128"/>
      <c r="P131" s="66"/>
      <c r="Q131" s="66"/>
      <c r="R131" s="66"/>
      <c r="S131" s="66"/>
      <c r="T131" s="85"/>
      <c r="U131" s="66"/>
      <c r="V131" s="117"/>
      <c r="W131" s="145"/>
    </row>
    <row r="132" spans="1:23" x14ac:dyDescent="0.25">
      <c r="A132" s="24"/>
      <c r="B132" s="194"/>
      <c r="C132" s="77"/>
      <c r="D132" s="210" t="s">
        <v>50</v>
      </c>
      <c r="E132" s="73"/>
      <c r="F132" s="73"/>
      <c r="G132" s="281"/>
      <c r="H132" s="281"/>
      <c r="I132" s="281"/>
      <c r="J132" s="281"/>
      <c r="K132" s="281"/>
      <c r="L132" s="73"/>
      <c r="M132" s="73"/>
      <c r="N132" s="127"/>
      <c r="O132" s="128"/>
      <c r="P132" s="66"/>
      <c r="Q132" s="66"/>
      <c r="R132" s="66"/>
      <c r="S132" s="66"/>
      <c r="T132" s="85"/>
      <c r="U132" s="66"/>
      <c r="V132" s="117"/>
      <c r="W132" s="145"/>
    </row>
    <row r="133" spans="1:23" ht="7.5" customHeight="1" x14ac:dyDescent="0.25">
      <c r="A133" s="24"/>
      <c r="B133" s="194"/>
      <c r="C133" s="86"/>
      <c r="D133" s="71"/>
      <c r="E133" s="72"/>
      <c r="F133" s="72"/>
      <c r="G133" s="72"/>
      <c r="H133" s="72"/>
      <c r="I133" s="72"/>
      <c r="J133" s="72"/>
      <c r="K133" s="72"/>
      <c r="L133" s="72"/>
      <c r="M133" s="72"/>
      <c r="N133" s="72"/>
      <c r="O133" s="90"/>
      <c r="P133" s="72"/>
      <c r="Q133" s="72"/>
      <c r="R133" s="72"/>
      <c r="S133" s="72"/>
      <c r="T133" s="91"/>
      <c r="U133" s="66"/>
      <c r="V133" s="117"/>
      <c r="W133" s="145"/>
    </row>
    <row r="134" spans="1:23" x14ac:dyDescent="0.25">
      <c r="A134" s="24"/>
      <c r="B134" s="194"/>
      <c r="C134" s="66"/>
      <c r="D134" s="66"/>
      <c r="E134" s="66"/>
      <c r="F134" s="66"/>
      <c r="G134" s="66"/>
      <c r="H134" s="66"/>
      <c r="I134" s="66"/>
      <c r="J134" s="66"/>
      <c r="K134" s="66"/>
      <c r="L134" s="66"/>
      <c r="M134" s="66"/>
      <c r="N134" s="66"/>
      <c r="O134" s="78"/>
      <c r="P134" s="66"/>
      <c r="Q134" s="66"/>
      <c r="R134" s="66"/>
      <c r="S134" s="66"/>
      <c r="T134" s="66"/>
      <c r="U134" s="66"/>
      <c r="V134" s="117"/>
      <c r="W134" s="145"/>
    </row>
    <row r="135" spans="1:23" x14ac:dyDescent="0.25">
      <c r="A135" s="24"/>
      <c r="B135" s="201"/>
      <c r="C135" s="129" t="s">
        <v>53</v>
      </c>
      <c r="D135" s="130"/>
      <c r="E135" s="130"/>
      <c r="F135" s="130"/>
      <c r="G135" s="130"/>
      <c r="H135" s="130"/>
      <c r="I135" s="130"/>
      <c r="J135" s="130"/>
      <c r="K135" s="130"/>
      <c r="L135" s="130"/>
      <c r="M135" s="130"/>
      <c r="N135" s="130"/>
      <c r="O135" s="131"/>
      <c r="P135" s="130"/>
      <c r="Q135" s="130"/>
      <c r="R135" s="130"/>
      <c r="S135" s="130"/>
      <c r="T135" s="132"/>
      <c r="U135" s="66"/>
      <c r="V135" s="117"/>
      <c r="W135" s="145"/>
    </row>
    <row r="136" spans="1:23" ht="29.25" x14ac:dyDescent="0.25">
      <c r="A136" s="24"/>
      <c r="B136" s="194"/>
      <c r="C136" s="133"/>
      <c r="D136" s="134" t="s">
        <v>54</v>
      </c>
      <c r="E136" s="135"/>
      <c r="F136" s="135"/>
      <c r="G136" s="135"/>
      <c r="H136" s="135"/>
      <c r="I136" s="135"/>
      <c r="J136" s="135"/>
      <c r="K136" s="135"/>
      <c r="L136" s="135"/>
      <c r="M136" s="135"/>
      <c r="N136" s="135"/>
      <c r="O136" s="136"/>
      <c r="P136" s="137" t="s">
        <v>55</v>
      </c>
      <c r="Q136" s="137"/>
      <c r="R136" s="137" t="s">
        <v>56</v>
      </c>
      <c r="S136" s="224" t="s">
        <v>57</v>
      </c>
      <c r="T136" s="138" t="s">
        <v>6</v>
      </c>
      <c r="U136" s="66"/>
      <c r="V136" s="117"/>
      <c r="W136" s="145"/>
    </row>
    <row r="137" spans="1:23" x14ac:dyDescent="0.25">
      <c r="A137" s="24"/>
      <c r="B137" s="194"/>
      <c r="C137" s="133"/>
      <c r="D137" s="135" t="s">
        <v>140</v>
      </c>
      <c r="E137" s="135"/>
      <c r="F137" s="135"/>
      <c r="G137" s="135"/>
      <c r="H137" s="135"/>
      <c r="I137" s="135"/>
      <c r="J137" s="135"/>
      <c r="K137" s="135"/>
      <c r="L137" s="135"/>
      <c r="M137" s="135"/>
      <c r="N137" s="135"/>
      <c r="O137" s="136"/>
      <c r="P137" s="139"/>
      <c r="Q137" s="139"/>
      <c r="R137" s="139"/>
      <c r="S137" s="139"/>
      <c r="T137" s="139"/>
      <c r="U137" s="66"/>
      <c r="V137" s="117"/>
      <c r="W137" s="145"/>
    </row>
    <row r="138" spans="1:23" ht="9" customHeight="1" x14ac:dyDescent="0.25">
      <c r="A138" s="24"/>
      <c r="B138" s="194"/>
      <c r="C138" s="140"/>
      <c r="D138" s="141"/>
      <c r="E138" s="141"/>
      <c r="F138" s="141"/>
      <c r="G138" s="141"/>
      <c r="H138" s="141"/>
      <c r="I138" s="141"/>
      <c r="J138" s="141"/>
      <c r="K138" s="141"/>
      <c r="L138" s="141"/>
      <c r="M138" s="141"/>
      <c r="N138" s="141"/>
      <c r="O138" s="142"/>
      <c r="P138" s="141"/>
      <c r="Q138" s="141"/>
      <c r="R138" s="141"/>
      <c r="S138" s="141"/>
      <c r="T138" s="143"/>
      <c r="U138" s="66"/>
      <c r="V138" s="117"/>
      <c r="W138" s="145"/>
    </row>
    <row r="139" spans="1:23" hidden="1" x14ac:dyDescent="0.25">
      <c r="A139" s="24"/>
      <c r="B139" s="194"/>
      <c r="C139" s="66"/>
      <c r="D139" s="101" t="s">
        <v>38</v>
      </c>
      <c r="E139" s="144">
        <v>2</v>
      </c>
      <c r="F139" s="101"/>
      <c r="G139" s="101" t="s">
        <v>40</v>
      </c>
      <c r="H139" s="145">
        <v>1</v>
      </c>
      <c r="I139" s="146"/>
      <c r="J139" s="66"/>
      <c r="K139" s="66"/>
      <c r="L139" s="66"/>
      <c r="M139" s="66"/>
      <c r="N139" s="66"/>
      <c r="O139" s="78"/>
      <c r="P139" s="66"/>
      <c r="Q139" s="66"/>
      <c r="R139" s="66"/>
      <c r="S139" s="66"/>
      <c r="T139" s="66"/>
      <c r="U139" s="66"/>
      <c r="V139" s="117"/>
      <c r="W139" s="145"/>
    </row>
    <row r="140" spans="1:23" hidden="1" x14ac:dyDescent="0.25">
      <c r="A140" s="24"/>
      <c r="B140" s="194"/>
      <c r="C140" s="66"/>
      <c r="D140" s="101" t="s">
        <v>51</v>
      </c>
      <c r="E140" s="144">
        <v>1</v>
      </c>
      <c r="F140" s="101"/>
      <c r="G140" s="101" t="s">
        <v>41</v>
      </c>
      <c r="H140" s="145">
        <v>2</v>
      </c>
      <c r="I140" s="146"/>
      <c r="J140" s="66"/>
      <c r="K140" s="66"/>
      <c r="L140" s="66"/>
      <c r="M140" s="66"/>
      <c r="N140" s="66"/>
      <c r="O140" s="78"/>
      <c r="P140" s="66"/>
      <c r="Q140" s="66"/>
      <c r="R140" s="66"/>
      <c r="S140" s="66"/>
      <c r="T140" s="66"/>
      <c r="U140" s="66"/>
      <c r="V140" s="117"/>
      <c r="W140" s="145"/>
    </row>
    <row r="141" spans="1:23" hidden="1" x14ac:dyDescent="0.25">
      <c r="A141" s="24"/>
      <c r="B141" s="194"/>
      <c r="C141" s="66"/>
      <c r="D141" s="101" t="s">
        <v>39</v>
      </c>
      <c r="E141" s="144">
        <v>4</v>
      </c>
      <c r="F141" s="101"/>
      <c r="G141" s="101" t="s">
        <v>42</v>
      </c>
      <c r="H141" s="66"/>
      <c r="I141" s="66"/>
      <c r="J141" s="66"/>
      <c r="K141" s="66"/>
      <c r="L141" s="66"/>
      <c r="M141" s="66"/>
      <c r="N141" s="66"/>
      <c r="O141" s="78"/>
      <c r="P141" s="66"/>
      <c r="Q141" s="66"/>
      <c r="R141" s="66"/>
      <c r="S141" s="66"/>
      <c r="T141" s="66"/>
      <c r="U141" s="66"/>
      <c r="V141" s="117"/>
      <c r="W141" s="145"/>
    </row>
    <row r="142" spans="1:23" x14ac:dyDescent="0.25">
      <c r="A142" s="24"/>
      <c r="B142" s="194"/>
      <c r="C142" s="66"/>
      <c r="D142" s="66"/>
      <c r="E142" s="66"/>
      <c r="F142" s="66"/>
      <c r="G142" s="66"/>
      <c r="H142" s="66"/>
      <c r="I142" s="66"/>
      <c r="J142" s="66"/>
      <c r="K142" s="66"/>
      <c r="L142" s="66"/>
      <c r="M142" s="66"/>
      <c r="N142" s="66"/>
      <c r="O142" s="78"/>
      <c r="P142" s="66"/>
      <c r="Q142" s="66"/>
      <c r="R142" s="66"/>
      <c r="S142" s="66"/>
      <c r="T142" s="66"/>
      <c r="U142" s="66"/>
      <c r="V142" s="117"/>
      <c r="W142" s="145"/>
    </row>
    <row r="143" spans="1:23" ht="30" customHeight="1" x14ac:dyDescent="0.25">
      <c r="A143" s="24"/>
      <c r="B143" s="194"/>
      <c r="C143" s="66"/>
      <c r="D143" s="302" t="s">
        <v>58</v>
      </c>
      <c r="E143" s="302"/>
      <c r="F143" s="302"/>
      <c r="G143" s="302"/>
      <c r="H143" s="302"/>
      <c r="I143" s="302"/>
      <c r="J143" s="302"/>
      <c r="K143" s="302"/>
      <c r="L143" s="302"/>
      <c r="M143" s="302"/>
      <c r="N143" s="302"/>
      <c r="O143" s="302"/>
      <c r="P143" s="302"/>
      <c r="Q143" s="302"/>
      <c r="R143" s="302"/>
      <c r="S143" s="302"/>
      <c r="T143" s="302"/>
      <c r="U143" s="147"/>
      <c r="V143" s="117"/>
      <c r="W143" s="145"/>
    </row>
    <row r="144" spans="1:23" x14ac:dyDescent="0.25">
      <c r="A144" s="24"/>
      <c r="B144" s="200"/>
      <c r="C144" s="148"/>
      <c r="D144" s="148"/>
      <c r="E144" s="148"/>
      <c r="F144" s="148"/>
      <c r="G144" s="148"/>
      <c r="H144" s="148"/>
      <c r="I144" s="148"/>
      <c r="J144" s="148"/>
      <c r="K144" s="148"/>
      <c r="L144" s="148"/>
      <c r="M144" s="148"/>
      <c r="N144" s="148"/>
      <c r="O144" s="60"/>
      <c r="P144" s="148"/>
      <c r="Q144" s="148"/>
      <c r="R144" s="148"/>
      <c r="S144" s="148"/>
      <c r="T144" s="148"/>
      <c r="U144" s="148"/>
      <c r="V144" s="149"/>
      <c r="W144" s="145"/>
    </row>
    <row r="145" spans="1:23" x14ac:dyDescent="0.25">
      <c r="A145" s="4"/>
      <c r="B145" s="145"/>
      <c r="C145" s="145"/>
      <c r="D145" s="145"/>
      <c r="E145" s="145"/>
      <c r="F145" s="145"/>
      <c r="G145" s="145"/>
      <c r="H145" s="145"/>
      <c r="I145" s="145"/>
      <c r="J145" s="145"/>
      <c r="K145" s="145"/>
      <c r="L145" s="145"/>
      <c r="M145" s="145"/>
      <c r="N145" s="145"/>
      <c r="O145" s="228"/>
      <c r="P145" s="145"/>
      <c r="Q145" s="145"/>
      <c r="R145" s="145"/>
      <c r="S145" s="145"/>
      <c r="T145" s="145"/>
      <c r="U145" s="145"/>
      <c r="V145" s="145"/>
      <c r="W145" s="145"/>
    </row>
    <row r="146" spans="1:23" hidden="1" x14ac:dyDescent="0.25">
      <c r="D146" s="171" t="s">
        <v>102</v>
      </c>
      <c r="E146" s="172"/>
      <c r="F146" s="173"/>
    </row>
    <row r="147" spans="1:23" hidden="1" x14ac:dyDescent="0.25">
      <c r="D147" s="174" t="s">
        <v>99</v>
      </c>
      <c r="E147" s="175" t="s">
        <v>100</v>
      </c>
      <c r="F147" s="176" t="s">
        <v>101</v>
      </c>
    </row>
    <row r="148" spans="1:23" hidden="1" x14ac:dyDescent="0.25">
      <c r="D148" s="177" t="s">
        <v>85</v>
      </c>
      <c r="E148" s="178">
        <v>10</v>
      </c>
      <c r="F148" s="179">
        <f>1/(E148/12)</f>
        <v>1.2</v>
      </c>
      <c r="J148" s="153"/>
    </row>
    <row r="149" spans="1:23" hidden="1" x14ac:dyDescent="0.25">
      <c r="D149" s="177" t="s">
        <v>19</v>
      </c>
      <c r="E149" s="178">
        <v>9</v>
      </c>
      <c r="F149" s="179">
        <f t="shared" ref="F149:F157" si="54">1/(E149/12)</f>
        <v>1.3333333333333333</v>
      </c>
    </row>
    <row r="150" spans="1:23" hidden="1" x14ac:dyDescent="0.25">
      <c r="D150" s="177" t="s">
        <v>20</v>
      </c>
      <c r="E150" s="178">
        <v>8</v>
      </c>
      <c r="F150" s="179">
        <f t="shared" si="54"/>
        <v>1.5</v>
      </c>
    </row>
    <row r="151" spans="1:23" hidden="1" x14ac:dyDescent="0.25">
      <c r="D151" s="177" t="s">
        <v>21</v>
      </c>
      <c r="E151" s="178">
        <v>7</v>
      </c>
      <c r="F151" s="179">
        <f t="shared" si="54"/>
        <v>1.7142857142857142</v>
      </c>
    </row>
    <row r="152" spans="1:23" hidden="1" x14ac:dyDescent="0.25">
      <c r="D152" s="177" t="s">
        <v>15</v>
      </c>
      <c r="E152" s="178">
        <v>6</v>
      </c>
      <c r="F152" s="179">
        <f t="shared" si="54"/>
        <v>2</v>
      </c>
    </row>
    <row r="153" spans="1:23" hidden="1" x14ac:dyDescent="0.25">
      <c r="D153" s="177" t="s">
        <v>18</v>
      </c>
      <c r="E153" s="178">
        <v>5</v>
      </c>
      <c r="F153" s="179">
        <f t="shared" si="54"/>
        <v>2.4</v>
      </c>
    </row>
    <row r="154" spans="1:23" hidden="1" x14ac:dyDescent="0.25">
      <c r="D154" s="177" t="s">
        <v>17</v>
      </c>
      <c r="E154" s="178">
        <v>4</v>
      </c>
      <c r="F154" s="179">
        <f t="shared" si="54"/>
        <v>3</v>
      </c>
    </row>
    <row r="155" spans="1:23" hidden="1" x14ac:dyDescent="0.25">
      <c r="D155" s="177" t="s">
        <v>16</v>
      </c>
      <c r="E155" s="178">
        <v>3</v>
      </c>
      <c r="F155" s="179">
        <f t="shared" si="54"/>
        <v>4</v>
      </c>
    </row>
    <row r="156" spans="1:23" hidden="1" x14ac:dyDescent="0.25">
      <c r="D156" s="177" t="s">
        <v>22</v>
      </c>
      <c r="E156" s="178">
        <v>2</v>
      </c>
      <c r="F156" s="179">
        <f t="shared" si="54"/>
        <v>6</v>
      </c>
    </row>
    <row r="157" spans="1:23" hidden="1" x14ac:dyDescent="0.25">
      <c r="D157" s="180" t="s">
        <v>23</v>
      </c>
      <c r="E157" s="181">
        <v>1</v>
      </c>
      <c r="F157" s="182">
        <f t="shared" si="54"/>
        <v>12</v>
      </c>
    </row>
  </sheetData>
  <sheetProtection password="EDC1" sheet="1" objects="1" scenarios="1" selectLockedCells="1"/>
  <protectedRanges>
    <protectedRange sqref="E130:O132" name="Range6"/>
    <protectedRange sqref="P121 P124:P125 P37:P117" name="Range2"/>
    <protectedRange sqref="F121 I121 J43:K92 F118:I120 F122:I125 I91:I117 F93:F117" name="Range1"/>
    <protectedRange sqref="E7:O20" name="Range3"/>
    <protectedRange sqref="F91:F92 G121:H121 J117 J121 D43:F90 I43:I90 E117:E125 B117:C125 D117 D91:E116 G37:H117" name="Range7"/>
    <protectedRange sqref="F41:F42" name="Range1_1"/>
    <protectedRange sqref="F40 D40:E42 D37:F39" name="Range7_1"/>
    <protectedRange sqref="I41:I42 J37:K42" name="Range1_2"/>
    <protectedRange sqref="I37:I40" name="Range7_2"/>
  </protectedRanges>
  <mergeCells count="123">
    <mergeCell ref="D112:F112"/>
    <mergeCell ref="D32:F32"/>
    <mergeCell ref="D25:I25"/>
    <mergeCell ref="D26:I26"/>
    <mergeCell ref="D88:F88"/>
    <mergeCell ref="D89:F89"/>
    <mergeCell ref="D90:F90"/>
    <mergeCell ref="D91:F91"/>
    <mergeCell ref="D19:F19"/>
    <mergeCell ref="D20:F20"/>
    <mergeCell ref="D28:I28"/>
    <mergeCell ref="D96:F96"/>
    <mergeCell ref="D62:F62"/>
    <mergeCell ref="D63:F63"/>
    <mergeCell ref="D64:F64"/>
    <mergeCell ref="D65:F65"/>
    <mergeCell ref="D66:F66"/>
    <mergeCell ref="D29:G29"/>
    <mergeCell ref="D68:F68"/>
    <mergeCell ref="D69:F69"/>
    <mergeCell ref="D70:F70"/>
    <mergeCell ref="D72:F72"/>
    <mergeCell ref="D73:F73"/>
    <mergeCell ref="D74:F74"/>
    <mergeCell ref="D81:F81"/>
    <mergeCell ref="D102:F102"/>
    <mergeCell ref="D92:F92"/>
    <mergeCell ref="D93:F93"/>
    <mergeCell ref="D94:F94"/>
    <mergeCell ref="D95:F95"/>
    <mergeCell ref="D52:F52"/>
    <mergeCell ref="D53:F53"/>
    <mergeCell ref="D54:F54"/>
    <mergeCell ref="D55:F55"/>
    <mergeCell ref="D56:F56"/>
    <mergeCell ref="D57:F57"/>
    <mergeCell ref="D58:F58"/>
    <mergeCell ref="D59:F59"/>
    <mergeCell ref="D60:F60"/>
    <mergeCell ref="D61:F61"/>
    <mergeCell ref="D143:T143"/>
    <mergeCell ref="C3:T3"/>
    <mergeCell ref="D7:F7"/>
    <mergeCell ref="D8:F8"/>
    <mergeCell ref="D18:F18"/>
    <mergeCell ref="D97:F97"/>
    <mergeCell ref="D99:F99"/>
    <mergeCell ref="D104:F104"/>
    <mergeCell ref="D105:F105"/>
    <mergeCell ref="D106:F106"/>
    <mergeCell ref="D107:F107"/>
    <mergeCell ref="D113:F113"/>
    <mergeCell ref="C34:K34"/>
    <mergeCell ref="I8:K8"/>
    <mergeCell ref="I18:K18"/>
    <mergeCell ref="I19:K19"/>
    <mergeCell ref="I20:K20"/>
    <mergeCell ref="L34:T34"/>
    <mergeCell ref="D35:F35"/>
    <mergeCell ref="D37:F37"/>
    <mergeCell ref="D38:F38"/>
    <mergeCell ref="D11:G11"/>
    <mergeCell ref="D30:G30"/>
    <mergeCell ref="D10:F10"/>
    <mergeCell ref="D114:F114"/>
    <mergeCell ref="D42:F42"/>
    <mergeCell ref="I7:K7"/>
    <mergeCell ref="I10:K10"/>
    <mergeCell ref="I11:K11"/>
    <mergeCell ref="I12:K12"/>
    <mergeCell ref="I13:K13"/>
    <mergeCell ref="D27:I27"/>
    <mergeCell ref="L117:N117"/>
    <mergeCell ref="I9:K9"/>
    <mergeCell ref="D9:F9"/>
    <mergeCell ref="K26:S26"/>
    <mergeCell ref="D84:F84"/>
    <mergeCell ref="D85:F85"/>
    <mergeCell ref="D86:F86"/>
    <mergeCell ref="D77:F77"/>
    <mergeCell ref="D75:F75"/>
    <mergeCell ref="D76:F76"/>
    <mergeCell ref="D67:F67"/>
    <mergeCell ref="D109:F109"/>
    <mergeCell ref="D110:F110"/>
    <mergeCell ref="D111:F111"/>
    <mergeCell ref="D79:F79"/>
    <mergeCell ref="D80:F80"/>
    <mergeCell ref="L118:N118"/>
    <mergeCell ref="D87:F87"/>
    <mergeCell ref="D48:F48"/>
    <mergeCell ref="D49:F49"/>
    <mergeCell ref="D50:F50"/>
    <mergeCell ref="D51:F51"/>
    <mergeCell ref="D108:F108"/>
    <mergeCell ref="D103:F103"/>
    <mergeCell ref="D39:F39"/>
    <mergeCell ref="D40:F40"/>
    <mergeCell ref="D41:F41"/>
    <mergeCell ref="D43:F43"/>
    <mergeCell ref="D44:F44"/>
    <mergeCell ref="D45:F45"/>
    <mergeCell ref="D46:F46"/>
    <mergeCell ref="D47:F47"/>
    <mergeCell ref="D98:F98"/>
    <mergeCell ref="D78:F78"/>
    <mergeCell ref="G117:K117"/>
    <mergeCell ref="D100:F100"/>
    <mergeCell ref="D101:F101"/>
    <mergeCell ref="D71:F71"/>
    <mergeCell ref="D82:F82"/>
    <mergeCell ref="D83:F83"/>
    <mergeCell ref="J121:K121"/>
    <mergeCell ref="G130:K130"/>
    <mergeCell ref="G131:K131"/>
    <mergeCell ref="G132:K132"/>
    <mergeCell ref="D129:S129"/>
    <mergeCell ref="L119:N119"/>
    <mergeCell ref="L120:N120"/>
    <mergeCell ref="L121:N121"/>
    <mergeCell ref="L122:N122"/>
    <mergeCell ref="L123:N123"/>
    <mergeCell ref="L124:N124"/>
  </mergeCells>
  <dataValidations xWindow="493" yWindow="705" count="17">
    <dataValidation type="list" allowBlank="1" showInputMessage="1" showErrorMessage="1" sqref="J25">
      <formula1>"Oui,Non"</formula1>
    </dataValidation>
    <dataValidation type="list" allowBlank="1" showInputMessage="1" showErrorMessage="1" sqref="J26">
      <formula1>$D$148:$D$157</formula1>
    </dataValidation>
    <dataValidation type="list" allowBlank="1" showInputMessage="1" showErrorMessage="1" sqref="I10 M10">
      <formula1>"For Profit, Not-For Profit"</formula1>
    </dataValidation>
    <dataValidation type="list" allowBlank="1" showInputMessage="1" showErrorMessage="1" sqref="G115:G116">
      <formula1>"RECE, Non-RECE, Supervisor,Child Ratio"</formula1>
    </dataValidation>
    <dataValidation allowBlank="1" showInputMessage="1" showErrorMessage="1" prompt="Le nombre total d’heures travaillées du 1er janvier au 31 octobre 2014, MAIS PAS les heures supplémentaires" sqref="J35"/>
    <dataValidation allowBlank="1" showInputMessage="1" showErrorMessage="1" prompt="Pleine = Gagne moins de $25.28 par heure_x000a_Partielle = Gagne entre $25.28 et $26.27 par heure_x000a_Aucune = Gange plus de  $26.27 par heure" sqref="L35"/>
    <dataValidation allowBlank="1" showInputMessage="1" showErrorMessage="1" prompt="ÉTP = Équivalent à temps plein _x000a_&lt;1.0 ÉTP = &lt; 36,25 heures par semaine_x000a_1.0 ÉTP  =  36,25 heures par semaine_x000a_&gt; 1.0 ÉTP = &gt; 36,25 heures par semaine" sqref="P35"/>
    <dataValidation allowBlank="1" showInputMessage="1" showErrorMessage="1" prompt="ÉTP * 36,25 heures par semaine * 52 semaines * 0,88 $ * taux d'admissibilité" sqref="R35"/>
    <dataValidation allowBlank="1" showInputMessage="1" showErrorMessage="1" prompt="Salaire horaire de chaque employé au 31 octobre 2014. Pour les employés dont le salaire est calculé sur une base annuelle, divisez ce salaire par le nombre habituel d’heures travaillées par année " sqref="I35"/>
    <dataValidation allowBlank="1" showInputMessage="1" showErrorMessage="1" prompt="Maximum benefit entitlement is equal to 14% of salary component_x000a_" sqref="T35"/>
    <dataValidation allowBlank="1" showInputMessage="1" showErrorMessage="1" prompt="Le personnel du programme qui peut être comptabilisé dans le ratio employés-enfants aux termes de la Loi sur les garderies tel que EPEI, EPE non inscrit et superviseurs" sqref="G35"/>
    <dataValidation allowBlank="1" showInputMessage="1" showErrorMessage="1" prompt="Taux horaire pour le financement au maximum de 1.00$ par heure" sqref="N35"/>
    <dataValidation allowBlank="1" showInputMessage="1" showErrorMessage="1" prompt="100% du temps travaillé dans un poste admissible = 100%_x000a__x000a_Combinaison de poste admissible et non-admissible = Pourcentage du temps travaillé dans le poste admissible seulement " sqref="K35"/>
    <dataValidation allowBlank="1" showInputMessage="1" showErrorMessage="1" prompt="Entrez suffisamment d’information pour vous permettre d'identifier le poste admissible " sqref="D35:F35"/>
    <dataValidation allowBlank="1" showInputMessage="1" showErrorMessage="1" prompt="_x000a_" sqref="U35:U36"/>
    <dataValidation type="list" allowBlank="1" showInputMessage="1" showErrorMessage="1" sqref="G37:G114">
      <formula1>"EPEI, EPE non inscrit, Superviseur"</formula1>
    </dataValidation>
    <dataValidation allowBlank="1" showInputMessage="1" showErrorMessage="1" prompt="Prestations obligatoires financés jusqu'à 14% du volet salaire annualisé " sqref="S35"/>
  </dataValidations>
  <printOptions horizontalCentered="1"/>
  <pageMargins left="0" right="0" top="0" bottom="0" header="0.31496062992125984" footer="0.31496062992125984"/>
  <pageSetup scale="55" orientation="portrait" r:id="rId1"/>
  <ignoredErrors>
    <ignoredError sqref="P37:T37 P38:P61" formula="1"/>
    <ignoredError sqref="J2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19</xdr:col>
                    <xdr:colOff>447675</xdr:colOff>
                    <xdr:row>128</xdr:row>
                    <xdr:rowOff>38100</xdr:rowOff>
                  </from>
                  <to>
                    <xdr:col>19</xdr:col>
                    <xdr:colOff>752475</xdr:colOff>
                    <xdr:row>128</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Modèle – Augmentation salariale</vt:lpstr>
      <vt:lpstr>'Modèle – Augmentation salariale'!Print_Area</vt:lpstr>
    </vt:vector>
  </TitlesOfParts>
  <Company>MGS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Sparling, Laura A. (EDU)</dc:creator>
  <cp:lastModifiedBy>Bitima, Abeba (EDU)</cp:lastModifiedBy>
  <cp:lastPrinted>2015-01-16T21:02:40Z</cp:lastPrinted>
  <dcterms:created xsi:type="dcterms:W3CDTF">2014-10-16T21:01:20Z</dcterms:created>
  <dcterms:modified xsi:type="dcterms:W3CDTF">2015-01-27T21:46:15Z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